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材料" sheetId="4" r:id="rId1"/>
  </sheets>
  <definedNames>
    <definedName name="_xlnm._FilterDatabase" localSheetId="0" hidden="1">材料!$A$3:$M$39</definedName>
    <definedName name="_xlnm.Print_Area" localSheetId="0">材料!$A$1:$K$38</definedName>
    <definedName name="_xlnm.Print_Titles" localSheetId="0">材料!$A$1:$IM$3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<sst xmlns="http://schemas.openxmlformats.org/spreadsheetml/2006/main" count="130" uniqueCount="72">
  <si>
    <t>广昌保障房配套基础设施项目施工总承包-预制水泥类材料采购
招标预算价清单</t>
  </si>
  <si>
    <t>序号</t>
  </si>
  <si>
    <t>项目名称</t>
  </si>
  <si>
    <t>规格、型号</t>
  </si>
  <si>
    <t>计量方式</t>
  </si>
  <si>
    <t>计量
单位</t>
  </si>
  <si>
    <t>暂定工程量</t>
  </si>
  <si>
    <t>综合单价</t>
  </si>
  <si>
    <t>合价</t>
  </si>
  <si>
    <t>备注</t>
  </si>
  <si>
    <t>不含税综合单价</t>
  </si>
  <si>
    <t>增值税率</t>
  </si>
  <si>
    <t>含税综合单价</t>
  </si>
  <si>
    <t>Ⅱ级钢筋混凝土管</t>
  </si>
  <si>
    <t>Ⅱ级钢筋混凝土管（含橡胶圈）</t>
  </si>
  <si>
    <t>D300*50*2500MM</t>
  </si>
  <si>
    <t>以现场实际收方工程量</t>
  </si>
  <si>
    <t>m</t>
  </si>
  <si>
    <t>D600*60*2500MM</t>
  </si>
  <si>
    <t>D800*80*2500MM</t>
  </si>
  <si>
    <t>D1000*100*2500MM</t>
  </si>
  <si>
    <t>D1500*150*2500MM</t>
  </si>
  <si>
    <t>钢筋混凝土检查井,图集20S515-29、30、31</t>
  </si>
  <si>
    <r>
      <rPr>
        <sz val="10"/>
        <rFont val="宋体"/>
        <charset val="134"/>
        <scheme val="minor"/>
      </rPr>
      <t>预制圆形混凝土雨水检查井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（含井盖板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</si>
  <si>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1、规格尺寸：Φ1500（承载力≥400KN）,图集20S515-29、31，井高1880mm</t>
    </r>
    <r>
      <rPr>
        <sz val="10"/>
        <rFont val="宋体"/>
        <charset val="134"/>
      </rPr>
      <t xml:space="preserve">
2、包含：井盖板、含爬梯（不需安装）</t>
    </r>
  </si>
  <si>
    <t>座</t>
  </si>
  <si>
    <t>预制圆形混凝土雨水检查井井壁调差节</t>
  </si>
  <si>
    <t>1、规格尺寸：Φ1500（承载力≥400KN）,增减高度按100mm为计量单位，不足100mm按100mm计算</t>
  </si>
  <si>
    <t>节</t>
  </si>
  <si>
    <r>
      <rPr>
        <sz val="10"/>
        <rFont val="宋体"/>
        <charset val="134"/>
        <scheme val="minor"/>
      </rPr>
      <t>预制圆形混凝土污水检查井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（含井盖板</t>
    </r>
    <r>
      <rPr>
        <sz val="10"/>
        <rFont val="Calibri"/>
        <charset val="134"/>
      </rPr>
      <t xml:space="preserve"> </t>
    </r>
    <r>
      <rPr>
        <sz val="10"/>
        <rFont val="宋体"/>
        <charset val="134"/>
      </rPr>
      <t>）</t>
    </r>
  </si>
  <si>
    <r>
      <rPr>
        <sz val="10"/>
        <rFont val="宋体"/>
        <charset val="134"/>
        <scheme val="minor"/>
      </rPr>
      <t>1、规格尺寸：Φ1000（承载力≥400KN）,图集20S515-30、31，井高2030mm</t>
    </r>
    <r>
      <rPr>
        <sz val="10"/>
        <rFont val="宋体"/>
        <charset val="134"/>
      </rPr>
      <t xml:space="preserve">
2、包含：井盖板、含爬梯（不需安装）</t>
    </r>
  </si>
  <si>
    <t>预制圆形混凝土污水检查井井壁调差节</t>
  </si>
  <si>
    <t>1、规格尺寸：Φ1000（承载力≥400KN）,增减高度按100mm为计量单位，不足100mm按100mm计算</t>
  </si>
  <si>
    <t>预制混凝土井简</t>
  </si>
  <si>
    <t>Φ700*100*100mm</t>
  </si>
  <si>
    <t>个</t>
  </si>
  <si>
    <t>Φ700*200*100mm</t>
  </si>
  <si>
    <t>Φ700*300*100mm</t>
  </si>
  <si>
    <t>Φ700*500*100mm</t>
  </si>
  <si>
    <t>Φ700*1000*120mm</t>
  </si>
  <si>
    <t>透水砖/连锁砖</t>
  </si>
  <si>
    <t>黄色盲道砖</t>
  </si>
  <si>
    <t>300×300×60mm</t>
  </si>
  <si>
    <t>m2</t>
  </si>
  <si>
    <t>彩色透水砖</t>
  </si>
  <si>
    <t>200×100×60mm</t>
  </si>
  <si>
    <t>透水砖</t>
  </si>
  <si>
    <t>200*100*50mm</t>
  </si>
  <si>
    <t>预制砼生态连锁块</t>
  </si>
  <si>
    <r>
      <rPr>
        <sz val="10"/>
        <rFont val="宋体"/>
        <charset val="134"/>
        <scheme val="minor"/>
      </rPr>
      <t>1、规格尺寸：500×500×200mm；</t>
    </r>
    <r>
      <rPr>
        <sz val="10"/>
        <rFont val="宋体"/>
        <charset val="134"/>
      </rPr>
      <t xml:space="preserve">
2、混凝土等级：C30；</t>
    </r>
  </si>
  <si>
    <t>道路工程</t>
  </si>
  <si>
    <t>仿花岗岩路平石</t>
  </si>
  <si>
    <t>1000mm×200mm×100mm</t>
  </si>
  <si>
    <t>仿花岗岩路侧石</t>
  </si>
  <si>
    <t>1000mm×400mm×150mm</t>
  </si>
  <si>
    <t>1500mm*150mm*100mm</t>
  </si>
  <si>
    <t>预制盖板</t>
  </si>
  <si>
    <t>钢筋砼预制盖板</t>
  </si>
  <si>
    <r>
      <rPr>
        <sz val="10"/>
        <rFont val="宋体"/>
        <charset val="134"/>
        <scheme val="minor"/>
      </rPr>
      <t>1、规格尺寸:1100mm×490mm×200mm；</t>
    </r>
    <r>
      <rPr>
        <sz val="10"/>
        <rFont val="宋体"/>
        <charset val="134"/>
      </rPr>
      <t xml:space="preserve">
2、混凝土等级：C30；
3、每块配筋量：φ16-104cm*4、φ12-42cm*5、φ12-122cm*2</t>
    </r>
  </si>
  <si>
    <t>块</t>
  </si>
  <si>
    <r>
      <rPr>
        <sz val="10"/>
        <rFont val="宋体"/>
        <charset val="134"/>
        <scheme val="minor"/>
      </rPr>
      <t>1、规格尺寸:900mm×490mm×200mm；</t>
    </r>
    <r>
      <rPr>
        <sz val="10"/>
        <rFont val="宋体"/>
        <charset val="134"/>
      </rPr>
      <t xml:space="preserve">
2、混凝土等级：C30；
3、每块配筋量：φ16-84cm*4、φ12-42cm*5、φ12-122cm*2</t>
    </r>
  </si>
  <si>
    <t>跌水消力坎</t>
  </si>
  <si>
    <r>
      <rPr>
        <sz val="10"/>
        <rFont val="宋体"/>
        <charset val="134"/>
        <scheme val="minor"/>
      </rPr>
      <t>1、规格尺寸:200×200×300mm；</t>
    </r>
    <r>
      <rPr>
        <sz val="10"/>
        <rFont val="宋体"/>
        <charset val="134"/>
      </rPr>
      <t xml:space="preserve">
2、混凝土等级：C25</t>
    </r>
  </si>
  <si>
    <t>钢筋砼单孔雨水渠盖板</t>
  </si>
  <si>
    <r>
      <rPr>
        <sz val="10"/>
        <rFont val="宋体"/>
        <charset val="134"/>
        <scheme val="minor"/>
      </rPr>
      <t>1、规格尺寸：1360mm×990mm×200（脊高220）mm</t>
    </r>
    <r>
      <rPr>
        <sz val="10"/>
        <rFont val="宋体"/>
        <charset val="134"/>
      </rPr>
      <t xml:space="preserve">
2、混凝土等级:C35混凝土
3、每块配筋量：φ16-148cm*1、φ10-138cm*6、φ10-230cm*9@125mm、φ10-240cm*4、φ14-95.7cm*2</t>
    </r>
  </si>
  <si>
    <t>预制砼调节环</t>
  </si>
  <si>
    <r>
      <rPr>
        <sz val="10"/>
        <rFont val="宋体"/>
        <charset val="134"/>
        <scheme val="minor"/>
      </rPr>
      <t>1、规格尺寸：外环直径 875mm、内环直径 625mm，高度 H=50mm</t>
    </r>
    <r>
      <rPr>
        <sz val="10"/>
        <rFont val="宋体"/>
        <charset val="134"/>
      </rPr>
      <t xml:space="preserve">
2、材料：C35混凝土，配置 φ6 不锈钢钢筋，混凝土保护层厚度≥25mm；</t>
    </r>
  </si>
  <si>
    <r>
      <rPr>
        <sz val="10"/>
        <rFont val="宋体"/>
        <charset val="134"/>
        <scheme val="minor"/>
      </rPr>
      <t>1、规格尺寸：外环直径 875mm、内环直径 625mm，高度 H=100mm</t>
    </r>
    <r>
      <rPr>
        <sz val="10"/>
        <rFont val="宋体"/>
        <charset val="134"/>
      </rPr>
      <t xml:space="preserve">
2、材料：C35混凝土，配置 φ6 不锈钢钢筋，混凝土保护层厚度≥25mm；</t>
    </r>
  </si>
  <si>
    <t>预留金</t>
  </si>
  <si>
    <t>项</t>
  </si>
  <si>
    <r>
      <rPr>
        <b/>
        <sz val="10"/>
        <rFont val="宋体"/>
        <charset val="134"/>
      </rPr>
      <t>总计（含13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增值税专用发票）</t>
    </r>
  </si>
  <si>
    <r>
      <rPr>
        <sz val="10"/>
        <color rgb="FF000000"/>
        <rFont val="宋体"/>
        <charset val="134"/>
      </rPr>
      <t>备注：
1、综合单价为含税货到工地价格，含材料单价及运输费用、卸货费，利润等；
2、供货日期、供货品质严格按照甲方要求供应；</t>
    </r>
    <r>
      <rPr>
        <sz val="10"/>
        <color rgb="FFFF0000"/>
        <rFont val="宋体"/>
        <charset val="134"/>
      </rPr>
      <t>材料进场时，应提交该批次的质量证明资料，包括但不限于出厂合格证、出厂检验报告或国家认证的第三方检测报告等质量证明文件，且供货商应配合甲方再监理单位的见证下再次取样抽检，若不合格，由供货商承担责任。</t>
    </r>
    <r>
      <rPr>
        <sz val="10"/>
        <color rgb="FF000000"/>
        <rFont val="宋体"/>
        <charset val="134"/>
      </rPr>
      <t xml:space="preserve">
3、最后结算按实际发生量计算，施工过程中涉及数量必须及时进行签字确认；
4、清单数量为暂定数量，具体结算数量以现场实际签收数量为准。
</t>
    </r>
    <r>
      <rPr>
        <sz val="10"/>
        <color rgb="FFFF0000"/>
        <rFont val="宋体"/>
        <charset val="134"/>
      </rPr>
      <t>5、付款方式:按项目预计季度采购总量的30%来进行预付款支付，分三次平均扣回，供应商每月根据当月供货量申请进度款，进度款比例支付至80%。最终结算金额以实际工程量结算为准，多退少补，以保证项目正常施工。
6、价格调差：施工期间价格(以施工期的造价信息各月的加权平均值)波动超过基准价（按2025年6期《珠海工程造价信息》的低值）士5%时，结算时仅调整超出士5%以外部分的差价，材料价差只计取税金，不计取其他任何费用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</si>
</sst>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[$€-2]* #,##0.00_);_([$€-2]* \(#,##0.00\);_([$€-2]* &quot;-&quot;??_)"/>
    <numFmt numFmtId="177" formatCode="0.00_ "/>
    <numFmt numFmtId="178" formatCode="0.000"/>
    <numFmt numFmtId="179" formatCode="_ * #,##0.000_ ;_ * \-#,##0.000_ ;_ * &quot;-&quot;??_ ;_ @_ "/>
  </numFmts>
  <fonts count="45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name val="Times New Roman"/>
      <charset val="134"/>
    </font>
    <font>
      <sz val="9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134"/>
      <scheme val="minor"/>
    </font>
    <font>
      <sz val="10"/>
      <color rgb="FF000000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9"/>
      <color rgb="FF000000"/>
      <name val="Microsoft YaHei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FF0000"/>
      <name val="宋体"/>
      <charset val="134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4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2" applyNumberFormat="0" applyAlignment="0" applyProtection="0">
      <alignment vertical="center"/>
    </xf>
    <xf numFmtId="0" fontId="32" fillId="6" borderId="13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7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1" fillId="0" borderId="0">
      <alignment vertical="center"/>
    </xf>
    <xf numFmtId="176" fontId="42" fillId="0" borderId="0"/>
  </cellStyleXfs>
  <cellXfs count="6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49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center" vertical="center" wrapText="1"/>
    </xf>
    <xf numFmtId="1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177" fontId="9" fillId="0" borderId="2" xfId="50" applyNumberFormat="1" applyFont="1" applyFill="1" applyBorder="1" applyAlignment="1" applyProtection="1">
      <alignment horizontal="center" vertical="center" wrapText="1"/>
    </xf>
    <xf numFmtId="177" fontId="8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7" fontId="9" fillId="0" borderId="3" xfId="50" applyNumberFormat="1" applyFont="1" applyFill="1" applyBorder="1" applyAlignment="1" applyProtection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177" fontId="12" fillId="0" borderId="5" xfId="0" applyNumberFormat="1" applyFont="1" applyFill="1" applyBorder="1" applyAlignment="1">
      <alignment horizontal="center" vertical="center" wrapText="1"/>
    </xf>
    <xf numFmtId="10" fontId="12" fillId="0" borderId="5" xfId="0" applyNumberFormat="1" applyFont="1" applyFill="1" applyBorder="1" applyAlignment="1">
      <alignment horizontal="center" vertical="center" wrapText="1"/>
    </xf>
    <xf numFmtId="177" fontId="12" fillId="0" borderId="6" xfId="0" applyNumberFormat="1" applyFont="1" applyFill="1" applyBorder="1" applyAlignment="1">
      <alignment horizontal="center" vertical="center" wrapText="1"/>
    </xf>
    <xf numFmtId="43" fontId="13" fillId="0" borderId="1" xfId="1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178" fontId="15" fillId="0" borderId="4" xfId="0" applyNumberFormat="1" applyFont="1" applyFill="1" applyBorder="1" applyAlignment="1">
      <alignment horizontal="center" vertical="center" wrapText="1"/>
    </xf>
    <xf numFmtId="177" fontId="16" fillId="0" borderId="7" xfId="0" applyNumberFormat="1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7" fontId="17" fillId="0" borderId="7" xfId="0" applyNumberFormat="1" applyFont="1" applyBorder="1" applyAlignment="1">
      <alignment horizontal="center" vertical="center" wrapText="1"/>
    </xf>
    <xf numFmtId="43" fontId="18" fillId="0" borderId="2" xfId="1" applyFont="1" applyFill="1" applyBorder="1" applyAlignment="1">
      <alignment horizontal="center" vertical="center" wrapText="1"/>
    </xf>
    <xf numFmtId="43" fontId="19" fillId="0" borderId="2" xfId="1" applyFont="1" applyFill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178" fontId="15" fillId="0" borderId="4" xfId="0" applyNumberFormat="1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43" fontId="19" fillId="0" borderId="1" xfId="1" applyFont="1" applyFill="1" applyBorder="1" applyAlignment="1">
      <alignment horizontal="center" vertical="center" wrapText="1"/>
    </xf>
    <xf numFmtId="0" fontId="9" fillId="0" borderId="5" xfId="49" applyNumberFormat="1" applyFont="1" applyFill="1" applyBorder="1" applyAlignment="1" applyProtection="1">
      <alignment horizontal="center" vertical="center" wrapText="1"/>
    </xf>
    <xf numFmtId="0" fontId="9" fillId="0" borderId="8" xfId="49" applyNumberFormat="1" applyFont="1" applyFill="1" applyBorder="1" applyAlignment="1" applyProtection="1">
      <alignment horizontal="center" vertical="center" wrapText="1"/>
    </xf>
    <xf numFmtId="179" fontId="9" fillId="0" borderId="1" xfId="1" applyNumberFormat="1" applyFont="1" applyFill="1" applyBorder="1" applyAlignment="1" applyProtection="1">
      <alignment horizontal="center" vertical="center" wrapText="1"/>
    </xf>
    <xf numFmtId="177" fontId="20" fillId="0" borderId="1" xfId="1" applyNumberFormat="1" applyFont="1" applyFill="1" applyBorder="1" applyAlignment="1" applyProtection="1">
      <alignment horizontal="center" vertical="center" wrapText="1"/>
    </xf>
    <xf numFmtId="10" fontId="20" fillId="3" borderId="1" xfId="1" applyNumberFormat="1" applyFont="1" applyFill="1" applyBorder="1" applyAlignment="1" applyProtection="1">
      <alignment horizontal="center" vertical="center" wrapText="1"/>
    </xf>
    <xf numFmtId="43" fontId="20" fillId="3" borderId="1" xfId="1" applyNumberFormat="1" applyFont="1" applyFill="1" applyBorder="1" applyAlignment="1" applyProtection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</xf>
    <xf numFmtId="0" fontId="20" fillId="0" borderId="1" xfId="49" applyNumberFormat="1" applyFont="1" applyFill="1" applyBorder="1" applyAlignment="1" applyProtection="1">
      <alignment horizontal="center" vertical="center" wrapText="1"/>
    </xf>
    <xf numFmtId="43" fontId="20" fillId="0" borderId="1" xfId="1" applyNumberFormat="1" applyFont="1" applyFill="1" applyBorder="1" applyAlignment="1" applyProtection="1">
      <alignment horizontal="center" vertical="center" wrapText="1"/>
    </xf>
    <xf numFmtId="10" fontId="20" fillId="0" borderId="1" xfId="1" applyNumberFormat="1" applyFont="1" applyFill="1" applyBorder="1" applyAlignment="1" applyProtection="1">
      <alignment vertical="center" wrapText="1"/>
    </xf>
    <xf numFmtId="43" fontId="20" fillId="0" borderId="1" xfId="1" applyFont="1" applyFill="1" applyBorder="1" applyAlignment="1" applyProtection="1">
      <alignment vertical="center" wrapText="1"/>
    </xf>
    <xf numFmtId="4" fontId="21" fillId="0" borderId="0" xfId="0" applyNumberFormat="1" applyFont="1">
      <alignment vertical="center"/>
    </xf>
    <xf numFmtId="0" fontId="13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177" fontId="22" fillId="0" borderId="0" xfId="0" applyNumberFormat="1" applyFont="1" applyFill="1" applyAlignment="1">
      <alignment horizontal="left" vertical="center" wrapText="1"/>
    </xf>
    <xf numFmtId="10" fontId="22" fillId="0" borderId="0" xfId="0" applyNumberFormat="1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3" tint="0.4"/>
  </sheetPr>
  <dimension ref="A1:L38"/>
  <sheetViews>
    <sheetView tabSelected="1" view="pageBreakPreview" zoomScaleNormal="100" workbookViewId="0">
      <pane ySplit="3" topLeftCell="A24" activePane="bottomLeft" state="frozen"/>
      <selection/>
      <selection pane="bottomLeft" activeCell="L33" sqref="L33"/>
    </sheetView>
  </sheetViews>
  <sheetFormatPr defaultColWidth="9" defaultRowHeight="13.5"/>
  <cols>
    <col min="1" max="1" width="5.45" style="1" customWidth="1"/>
    <col min="2" max="2" width="23.875" style="6" customWidth="1"/>
    <col min="3" max="3" width="41.875" style="6" customWidth="1"/>
    <col min="4" max="4" width="17.875" style="6" customWidth="1"/>
    <col min="5" max="5" width="6" style="1" customWidth="1"/>
    <col min="6" max="6" width="11.25" style="7" customWidth="1"/>
    <col min="7" max="7" width="10.625" style="8" customWidth="1"/>
    <col min="8" max="8" width="11.125" style="9" customWidth="1"/>
    <col min="9" max="9" width="11.125" style="8" customWidth="1"/>
    <col min="10" max="11" width="12.9666666666667" style="8" customWidth="1"/>
    <col min="12" max="12" width="28.9083333333333" style="1" customWidth="1"/>
    <col min="13" max="14" width="12.625" style="1"/>
    <col min="15" max="16384" width="9" style="1"/>
  </cols>
  <sheetData>
    <row r="1" s="1" customFormat="1" ht="56.15" customHeight="1" spans="1:12">
      <c r="A1" s="10" t="s">
        <v>0</v>
      </c>
      <c r="B1" s="10"/>
      <c r="C1" s="10"/>
      <c r="D1" s="10"/>
      <c r="E1" s="10"/>
      <c r="F1" s="11"/>
      <c r="G1" s="11"/>
      <c r="H1" s="12"/>
      <c r="I1" s="11"/>
      <c r="J1" s="11"/>
      <c r="K1" s="11"/>
    </row>
    <row r="2" customFormat="1" ht="28" customHeight="1" spans="1:12">
      <c r="A2" s="13" t="s">
        <v>1</v>
      </c>
      <c r="B2" s="13" t="s">
        <v>2</v>
      </c>
      <c r="C2" s="13" t="s">
        <v>3</v>
      </c>
      <c r="D2" s="14" t="s">
        <v>4</v>
      </c>
      <c r="E2" s="13" t="s">
        <v>5</v>
      </c>
      <c r="F2" s="15" t="s">
        <v>6</v>
      </c>
      <c r="G2" s="16" t="s">
        <v>7</v>
      </c>
      <c r="H2" s="17"/>
      <c r="I2" s="16"/>
      <c r="J2" s="18" t="s">
        <v>8</v>
      </c>
      <c r="K2" s="19" t="s">
        <v>9</v>
      </c>
      <c r="L2" s="20"/>
    </row>
    <row r="3" s="1" customFormat="1" ht="28" customHeight="1" spans="1:12">
      <c r="A3" s="13"/>
      <c r="B3" s="13"/>
      <c r="C3" s="13"/>
      <c r="D3" s="21"/>
      <c r="E3" s="13"/>
      <c r="F3" s="15"/>
      <c r="G3" s="15" t="s">
        <v>10</v>
      </c>
      <c r="H3" s="22" t="s">
        <v>11</v>
      </c>
      <c r="I3" s="15" t="s">
        <v>12</v>
      </c>
      <c r="J3" s="23"/>
      <c r="K3" s="24"/>
    </row>
    <row r="4" s="1" customFormat="1" spans="1:12">
      <c r="A4" s="25"/>
      <c r="B4" s="25" t="s">
        <v>13</v>
      </c>
      <c r="C4" s="25"/>
      <c r="D4" s="25"/>
      <c r="E4" s="25"/>
      <c r="F4" s="26"/>
      <c r="G4" s="26"/>
      <c r="H4" s="27"/>
      <c r="I4" s="26"/>
      <c r="J4" s="28"/>
      <c r="K4" s="29"/>
    </row>
    <row r="5" s="1" customFormat="1" spans="1:12">
      <c r="A5" s="30">
        <v>1</v>
      </c>
      <c r="B5" s="31" t="s">
        <v>14</v>
      </c>
      <c r="C5" s="31" t="s">
        <v>15</v>
      </c>
      <c r="D5" s="32" t="s">
        <v>16</v>
      </c>
      <c r="E5" s="31" t="s">
        <v>17</v>
      </c>
      <c r="F5" s="33">
        <v>987.5</v>
      </c>
      <c r="G5" s="26"/>
      <c r="H5" s="27">
        <v>0.13</v>
      </c>
      <c r="I5" s="26">
        <f>ROUND(G5*(1+H5),2)</f>
        <v>0</v>
      </c>
      <c r="J5" s="28">
        <f>ROUND(I5*F5,2)</f>
        <v>0</v>
      </c>
      <c r="K5" s="29"/>
    </row>
    <row r="6" s="1" customFormat="1" ht="24" customHeight="1" spans="1:12">
      <c r="A6" s="30">
        <v>2</v>
      </c>
      <c r="B6" s="31" t="s">
        <v>14</v>
      </c>
      <c r="C6" s="31" t="s">
        <v>18</v>
      </c>
      <c r="D6" s="32" t="s">
        <v>16</v>
      </c>
      <c r="E6" s="31" t="s">
        <v>17</v>
      </c>
      <c r="F6" s="33">
        <v>47.5</v>
      </c>
      <c r="G6" s="26"/>
      <c r="H6" s="27">
        <v>0.13</v>
      </c>
      <c r="I6" s="26">
        <f>ROUND(G6*(1+H6),2)</f>
        <v>0</v>
      </c>
      <c r="J6" s="28">
        <f>ROUND(I6*F6,2)</f>
        <v>0</v>
      </c>
      <c r="K6" s="29"/>
    </row>
    <row r="7" s="1" customFormat="1" customHeight="1" spans="1:12">
      <c r="A7" s="30">
        <v>3</v>
      </c>
      <c r="B7" s="31" t="s">
        <v>14</v>
      </c>
      <c r="C7" s="31" t="s">
        <v>19</v>
      </c>
      <c r="D7" s="32" t="s">
        <v>16</v>
      </c>
      <c r="E7" s="31" t="s">
        <v>17</v>
      </c>
      <c r="F7" s="33">
        <v>785</v>
      </c>
      <c r="G7" s="26"/>
      <c r="H7" s="27">
        <v>0.13</v>
      </c>
      <c r="I7" s="26">
        <f>ROUND(G7*(1+H7),2)</f>
        <v>0</v>
      </c>
      <c r="J7" s="28">
        <f>ROUND(I7*F7,2)</f>
        <v>0</v>
      </c>
      <c r="K7" s="29"/>
    </row>
    <row r="8" s="1" customFormat="1" spans="1:12">
      <c r="A8" s="30">
        <v>4</v>
      </c>
      <c r="B8" s="31" t="s">
        <v>14</v>
      </c>
      <c r="C8" s="31" t="s">
        <v>20</v>
      </c>
      <c r="D8" s="32" t="s">
        <v>16</v>
      </c>
      <c r="E8" s="31" t="s">
        <v>17</v>
      </c>
      <c r="F8" s="33">
        <v>882.5</v>
      </c>
      <c r="G8" s="26"/>
      <c r="H8" s="27">
        <v>0.13</v>
      </c>
      <c r="I8" s="26">
        <f>ROUND(G8*(1+H8),2)</f>
        <v>0</v>
      </c>
      <c r="J8" s="28">
        <f>ROUND(I8*F8,2)</f>
        <v>0</v>
      </c>
      <c r="K8" s="29"/>
    </row>
    <row r="9" s="1" customFormat="1" ht="24" customHeight="1" spans="1:12">
      <c r="A9" s="30">
        <v>5</v>
      </c>
      <c r="B9" s="31" t="s">
        <v>14</v>
      </c>
      <c r="C9" s="31" t="s">
        <v>21</v>
      </c>
      <c r="D9" s="32" t="s">
        <v>16</v>
      </c>
      <c r="E9" s="31" t="s">
        <v>17</v>
      </c>
      <c r="F9" s="33">
        <v>307.5</v>
      </c>
      <c r="G9" s="26"/>
      <c r="H9" s="27">
        <v>0.13</v>
      </c>
      <c r="I9" s="26">
        <f>ROUND(G9*(1+H9),2)</f>
        <v>0</v>
      </c>
      <c r="J9" s="28">
        <f>ROUND(I9*F9,2)</f>
        <v>0</v>
      </c>
      <c r="K9" s="29"/>
    </row>
    <row r="10" s="1" customFormat="1" spans="1:12">
      <c r="A10" s="30"/>
      <c r="B10" s="34" t="s">
        <v>22</v>
      </c>
      <c r="C10" s="34"/>
      <c r="D10" s="35"/>
      <c r="E10" s="35"/>
      <c r="F10" s="33"/>
      <c r="G10" s="26"/>
      <c r="H10" s="27"/>
      <c r="I10" s="26"/>
      <c r="J10" s="28"/>
      <c r="K10" s="29"/>
    </row>
    <row r="11" s="1" customFormat="1" ht="36" spans="1:12">
      <c r="A11" s="30">
        <v>6</v>
      </c>
      <c r="B11" s="31" t="s">
        <v>23</v>
      </c>
      <c r="C11" s="31" t="s">
        <v>24</v>
      </c>
      <c r="D11" s="32" t="s">
        <v>16</v>
      </c>
      <c r="E11" s="31" t="s">
        <v>25</v>
      </c>
      <c r="F11" s="33">
        <v>83</v>
      </c>
      <c r="G11" s="26"/>
      <c r="H11" s="27">
        <v>0.13</v>
      </c>
      <c r="I11" s="26">
        <f t="shared" ref="I11:I19" si="0">ROUND(G11*(1+H11),2)</f>
        <v>0</v>
      </c>
      <c r="J11" s="28">
        <f t="shared" ref="J11:J19" si="1">ROUND(I11*F11,2)</f>
        <v>0</v>
      </c>
      <c r="K11" s="29"/>
    </row>
    <row r="12" s="2" customFormat="1" ht="24" spans="1:12">
      <c r="A12" s="30">
        <v>7</v>
      </c>
      <c r="B12" s="31" t="s">
        <v>26</v>
      </c>
      <c r="C12" s="31" t="s">
        <v>27</v>
      </c>
      <c r="D12" s="32" t="s">
        <v>16</v>
      </c>
      <c r="E12" s="31" t="s">
        <v>28</v>
      </c>
      <c r="F12" s="36">
        <v>83</v>
      </c>
      <c r="G12" s="26"/>
      <c r="H12" s="27">
        <v>0.13</v>
      </c>
      <c r="I12" s="26">
        <f t="shared" si="0"/>
        <v>0</v>
      </c>
      <c r="J12" s="28">
        <f t="shared" si="1"/>
        <v>0</v>
      </c>
      <c r="K12" s="37"/>
    </row>
    <row r="13" s="2" customFormat="1" ht="36" spans="1:12">
      <c r="A13" s="30">
        <v>8</v>
      </c>
      <c r="B13" s="31" t="s">
        <v>29</v>
      </c>
      <c r="C13" s="31" t="s">
        <v>30</v>
      </c>
      <c r="D13" s="32" t="s">
        <v>16</v>
      </c>
      <c r="E13" s="31" t="s">
        <v>25</v>
      </c>
      <c r="F13" s="36">
        <v>94</v>
      </c>
      <c r="G13" s="26"/>
      <c r="H13" s="27">
        <v>0.13</v>
      </c>
      <c r="I13" s="26">
        <f t="shared" si="0"/>
        <v>0</v>
      </c>
      <c r="J13" s="28">
        <f t="shared" si="1"/>
        <v>0</v>
      </c>
      <c r="K13" s="37"/>
    </row>
    <row r="14" s="2" customFormat="1" ht="24" spans="1:12">
      <c r="A14" s="30">
        <v>9</v>
      </c>
      <c r="B14" s="31" t="s">
        <v>31</v>
      </c>
      <c r="C14" s="31" t="s">
        <v>32</v>
      </c>
      <c r="D14" s="32" t="s">
        <v>16</v>
      </c>
      <c r="E14" s="31" t="s">
        <v>28</v>
      </c>
      <c r="F14" s="36">
        <v>94</v>
      </c>
      <c r="G14" s="26"/>
      <c r="H14" s="27">
        <v>0.13</v>
      </c>
      <c r="I14" s="26">
        <f t="shared" si="0"/>
        <v>0</v>
      </c>
      <c r="J14" s="28">
        <f t="shared" si="1"/>
        <v>0</v>
      </c>
      <c r="K14" s="37"/>
    </row>
    <row r="15" s="2" customFormat="1" spans="1:12">
      <c r="A15" s="30">
        <v>17</v>
      </c>
      <c r="B15" s="31" t="s">
        <v>33</v>
      </c>
      <c r="C15" s="31" t="s">
        <v>34</v>
      </c>
      <c r="D15" s="32" t="s">
        <v>16</v>
      </c>
      <c r="E15" s="31" t="s">
        <v>35</v>
      </c>
      <c r="F15" s="36">
        <v>35</v>
      </c>
      <c r="G15" s="26"/>
      <c r="H15" s="27">
        <v>0.13</v>
      </c>
      <c r="I15" s="26">
        <f t="shared" si="0"/>
        <v>0</v>
      </c>
      <c r="J15" s="28">
        <f t="shared" si="1"/>
        <v>0</v>
      </c>
      <c r="K15" s="37"/>
    </row>
    <row r="16" s="2" customFormat="1" spans="1:12">
      <c r="A16" s="30">
        <v>18</v>
      </c>
      <c r="B16" s="31" t="s">
        <v>33</v>
      </c>
      <c r="C16" s="31" t="s">
        <v>36</v>
      </c>
      <c r="D16" s="32" t="s">
        <v>16</v>
      </c>
      <c r="E16" s="31" t="s">
        <v>35</v>
      </c>
      <c r="F16" s="33">
        <v>30</v>
      </c>
      <c r="G16" s="26"/>
      <c r="H16" s="27">
        <v>0.13</v>
      </c>
      <c r="I16" s="26">
        <f t="shared" si="0"/>
        <v>0</v>
      </c>
      <c r="J16" s="28">
        <f t="shared" si="1"/>
        <v>0</v>
      </c>
      <c r="K16" s="37"/>
    </row>
    <row r="17" s="2" customFormat="1" customHeight="1" spans="1:11">
      <c r="A17" s="30">
        <v>19</v>
      </c>
      <c r="B17" s="31" t="s">
        <v>33</v>
      </c>
      <c r="C17" s="31" t="s">
        <v>37</v>
      </c>
      <c r="D17" s="32" t="s">
        <v>16</v>
      </c>
      <c r="E17" s="31" t="s">
        <v>35</v>
      </c>
      <c r="F17" s="33">
        <v>30</v>
      </c>
      <c r="G17" s="26"/>
      <c r="H17" s="27">
        <v>0.13</v>
      </c>
      <c r="I17" s="26">
        <f t="shared" si="0"/>
        <v>0</v>
      </c>
      <c r="J17" s="28">
        <f t="shared" si="1"/>
        <v>0</v>
      </c>
      <c r="K17" s="37"/>
    </row>
    <row r="18" s="2" customFormat="1" spans="1:11">
      <c r="A18" s="30">
        <v>20</v>
      </c>
      <c r="B18" s="31" t="s">
        <v>33</v>
      </c>
      <c r="C18" s="31" t="s">
        <v>38</v>
      </c>
      <c r="D18" s="32" t="s">
        <v>16</v>
      </c>
      <c r="E18" s="31" t="s">
        <v>35</v>
      </c>
      <c r="F18" s="33">
        <v>40</v>
      </c>
      <c r="G18" s="26"/>
      <c r="H18" s="27">
        <v>0.13</v>
      </c>
      <c r="I18" s="26">
        <f t="shared" si="0"/>
        <v>0</v>
      </c>
      <c r="J18" s="28">
        <f t="shared" si="1"/>
        <v>0</v>
      </c>
      <c r="K18" s="37"/>
    </row>
    <row r="19" s="3" customFormat="1" spans="1:11">
      <c r="A19" s="30">
        <v>21</v>
      </c>
      <c r="B19" s="31" t="s">
        <v>33</v>
      </c>
      <c r="C19" s="31" t="s">
        <v>39</v>
      </c>
      <c r="D19" s="32" t="s">
        <v>16</v>
      </c>
      <c r="E19" s="31" t="s">
        <v>35</v>
      </c>
      <c r="F19" s="33">
        <v>42</v>
      </c>
      <c r="G19" s="26"/>
      <c r="H19" s="27">
        <v>0.13</v>
      </c>
      <c r="I19" s="26">
        <f t="shared" si="0"/>
        <v>0</v>
      </c>
      <c r="J19" s="28">
        <f t="shared" si="1"/>
        <v>0</v>
      </c>
      <c r="K19" s="38"/>
    </row>
    <row r="20" s="2" customFormat="1" spans="1:11">
      <c r="A20" s="30"/>
      <c r="B20" s="25" t="s">
        <v>40</v>
      </c>
      <c r="C20" s="25"/>
      <c r="D20" s="25"/>
      <c r="E20" s="39"/>
      <c r="F20" s="33"/>
      <c r="G20" s="26"/>
      <c r="H20" s="27"/>
      <c r="I20" s="26"/>
      <c r="J20" s="28"/>
      <c r="K20" s="37"/>
    </row>
    <row r="21" s="2" customFormat="1" spans="1:11">
      <c r="A21" s="30">
        <v>10</v>
      </c>
      <c r="B21" s="31" t="s">
        <v>41</v>
      </c>
      <c r="C21" s="31" t="s">
        <v>42</v>
      </c>
      <c r="D21" s="32" t="s">
        <v>16</v>
      </c>
      <c r="E21" s="31" t="s">
        <v>43</v>
      </c>
      <c r="F21" s="33">
        <v>1381.9309</v>
      </c>
      <c r="G21" s="26"/>
      <c r="H21" s="27">
        <v>0.13</v>
      </c>
      <c r="I21" s="26">
        <f>ROUND(G21*(1+H21),2)</f>
        <v>0</v>
      </c>
      <c r="J21" s="28">
        <f>ROUND(I21*F21,2)</f>
        <v>0</v>
      </c>
      <c r="K21" s="37"/>
    </row>
    <row r="22" s="2" customFormat="1" customHeight="1" spans="1:11">
      <c r="A22" s="30">
        <v>11</v>
      </c>
      <c r="B22" s="31" t="s">
        <v>44</v>
      </c>
      <c r="C22" s="31" t="s">
        <v>45</v>
      </c>
      <c r="D22" s="32" t="s">
        <v>16</v>
      </c>
      <c r="E22" s="31" t="s">
        <v>43</v>
      </c>
      <c r="F22" s="33">
        <v>7320.7632</v>
      </c>
      <c r="G22" s="26"/>
      <c r="H22" s="27">
        <v>0.13</v>
      </c>
      <c r="I22" s="26">
        <f>ROUND(G22*(1+H22),2)</f>
        <v>0</v>
      </c>
      <c r="J22" s="28">
        <f>ROUND(I22*F22,2)</f>
        <v>0</v>
      </c>
      <c r="K22" s="37"/>
    </row>
    <row r="23" s="2" customFormat="1" customHeight="1" spans="1:11">
      <c r="A23" s="30">
        <v>12</v>
      </c>
      <c r="B23" s="31" t="s">
        <v>46</v>
      </c>
      <c r="C23" s="31" t="s">
        <v>47</v>
      </c>
      <c r="D23" s="32" t="s">
        <v>16</v>
      </c>
      <c r="E23" s="31" t="s">
        <v>43</v>
      </c>
      <c r="F23" s="33">
        <v>308.5</v>
      </c>
      <c r="G23" s="26"/>
      <c r="H23" s="27">
        <v>0.13</v>
      </c>
      <c r="I23" s="26">
        <f>ROUND(G23*(1+H23),2)</f>
        <v>0</v>
      </c>
      <c r="J23" s="28">
        <f>ROUND(I23*F23,2)</f>
        <v>0</v>
      </c>
      <c r="K23" s="37"/>
    </row>
    <row r="24" s="2" customFormat="1" ht="24" spans="1:11">
      <c r="A24" s="30">
        <v>13</v>
      </c>
      <c r="B24" s="31" t="s">
        <v>48</v>
      </c>
      <c r="C24" s="31" t="s">
        <v>49</v>
      </c>
      <c r="D24" s="32" t="s">
        <v>16</v>
      </c>
      <c r="E24" s="31" t="s">
        <v>43</v>
      </c>
      <c r="F24" s="40">
        <v>1278.47</v>
      </c>
      <c r="G24" s="26"/>
      <c r="H24" s="27">
        <v>0.13</v>
      </c>
      <c r="I24" s="26">
        <f>ROUND(G24*(1+H24),2)</f>
        <v>0</v>
      </c>
      <c r="J24" s="28">
        <f>ROUND(I24*F24,2)</f>
        <v>0</v>
      </c>
      <c r="K24" s="37"/>
    </row>
    <row r="25" s="2" customFormat="1" spans="1:11">
      <c r="A25" s="30"/>
      <c r="B25" s="25" t="s">
        <v>50</v>
      </c>
      <c r="C25" s="25"/>
      <c r="D25" s="25"/>
      <c r="E25" s="39"/>
      <c r="F25" s="33"/>
      <c r="G25" s="26"/>
      <c r="H25" s="27"/>
      <c r="I25" s="26"/>
      <c r="J25" s="28"/>
      <c r="K25" s="37"/>
    </row>
    <row r="26" s="2" customFormat="1" customHeight="1" spans="1:11">
      <c r="A26" s="30">
        <v>14</v>
      </c>
      <c r="B26" s="31" t="s">
        <v>51</v>
      </c>
      <c r="C26" s="31" t="s">
        <v>52</v>
      </c>
      <c r="D26" s="32" t="s">
        <v>16</v>
      </c>
      <c r="E26" s="31" t="s">
        <v>17</v>
      </c>
      <c r="F26" s="33">
        <v>2911.0839</v>
      </c>
      <c r="G26" s="26"/>
      <c r="H26" s="27">
        <v>0.13</v>
      </c>
      <c r="I26" s="26">
        <f>ROUND(G26*(1+H26),2)</f>
        <v>0</v>
      </c>
      <c r="J26" s="28">
        <f>ROUND(I26*F26,2)</f>
        <v>0</v>
      </c>
      <c r="K26" s="37"/>
    </row>
    <row r="27" s="2" customFormat="1" spans="1:11">
      <c r="A27" s="30">
        <v>15</v>
      </c>
      <c r="B27" s="31" t="s">
        <v>53</v>
      </c>
      <c r="C27" s="31" t="s">
        <v>54</v>
      </c>
      <c r="D27" s="32" t="s">
        <v>16</v>
      </c>
      <c r="E27" s="31" t="s">
        <v>17</v>
      </c>
      <c r="F27" s="33">
        <v>4072.2663</v>
      </c>
      <c r="G27" s="26"/>
      <c r="H27" s="27">
        <v>0.13</v>
      </c>
      <c r="I27" s="26">
        <f>ROUND(G27*(1+H27),2)</f>
        <v>0</v>
      </c>
      <c r="J27" s="28">
        <f>ROUND(I27*F27,2)</f>
        <v>0</v>
      </c>
      <c r="K27" s="37"/>
    </row>
    <row r="28" s="2" customFormat="1" spans="1:11">
      <c r="A28" s="30">
        <v>16</v>
      </c>
      <c r="B28" s="31" t="s">
        <v>51</v>
      </c>
      <c r="C28" s="31" t="s">
        <v>55</v>
      </c>
      <c r="D28" s="32" t="s">
        <v>16</v>
      </c>
      <c r="E28" s="31" t="s">
        <v>17</v>
      </c>
      <c r="F28" s="33">
        <v>1278.1895</v>
      </c>
      <c r="G28" s="26"/>
      <c r="H28" s="27">
        <v>0.13</v>
      </c>
      <c r="I28" s="26">
        <f>ROUND(G28*(1+H28),2)</f>
        <v>0</v>
      </c>
      <c r="J28" s="28">
        <f>ROUND(I28*F28,2)</f>
        <v>0</v>
      </c>
      <c r="K28" s="37"/>
    </row>
    <row r="29" s="3" customFormat="1" spans="1:11">
      <c r="A29" s="30"/>
      <c r="B29" s="25" t="s">
        <v>56</v>
      </c>
      <c r="C29" s="25"/>
      <c r="D29" s="32"/>
      <c r="E29" s="31"/>
      <c r="F29" s="33"/>
      <c r="G29" s="26"/>
      <c r="H29" s="27"/>
      <c r="I29" s="26"/>
      <c r="J29" s="28"/>
      <c r="K29" s="38"/>
    </row>
    <row r="30" s="3" customFormat="1" ht="48" spans="1:11">
      <c r="A30" s="30">
        <v>22</v>
      </c>
      <c r="B30" s="31" t="s">
        <v>57</v>
      </c>
      <c r="C30" s="31" t="s">
        <v>58</v>
      </c>
      <c r="D30" s="32" t="s">
        <v>16</v>
      </c>
      <c r="E30" s="31" t="s">
        <v>59</v>
      </c>
      <c r="F30" s="33">
        <f>122</f>
        <v>122</v>
      </c>
      <c r="G30" s="26"/>
      <c r="H30" s="27">
        <v>0.13</v>
      </c>
      <c r="I30" s="26">
        <f t="shared" ref="I30:I35" si="2">ROUND(G30*(1+H30),2)</f>
        <v>0</v>
      </c>
      <c r="J30" s="28">
        <f t="shared" ref="J30:J35" si="3">ROUND(I30*F30,2)</f>
        <v>0</v>
      </c>
      <c r="K30" s="38"/>
    </row>
    <row r="31" s="3" customFormat="1" ht="48" spans="1:11">
      <c r="A31" s="30">
        <v>23</v>
      </c>
      <c r="B31" s="31" t="s">
        <v>57</v>
      </c>
      <c r="C31" s="31" t="s">
        <v>60</v>
      </c>
      <c r="D31" s="32" t="s">
        <v>16</v>
      </c>
      <c r="E31" s="31" t="s">
        <v>59</v>
      </c>
      <c r="F31" s="33">
        <f>340</f>
        <v>340</v>
      </c>
      <c r="G31" s="26"/>
      <c r="H31" s="27">
        <v>0.13</v>
      </c>
      <c r="I31" s="26">
        <f t="shared" si="2"/>
        <v>0</v>
      </c>
      <c r="J31" s="28">
        <f t="shared" si="3"/>
        <v>0</v>
      </c>
      <c r="K31" s="38"/>
    </row>
    <row r="32" s="3" customFormat="1" ht="24" spans="1:11">
      <c r="A32" s="30">
        <v>24</v>
      </c>
      <c r="B32" s="31" t="s">
        <v>61</v>
      </c>
      <c r="C32" s="31" t="s">
        <v>62</v>
      </c>
      <c r="D32" s="32" t="s">
        <v>16</v>
      </c>
      <c r="E32" s="31" t="s">
        <v>35</v>
      </c>
      <c r="F32" s="33">
        <v>150</v>
      </c>
      <c r="G32" s="26"/>
      <c r="H32" s="27">
        <v>0.13</v>
      </c>
      <c r="I32" s="26">
        <f t="shared" si="2"/>
        <v>0</v>
      </c>
      <c r="J32" s="28">
        <f t="shared" si="3"/>
        <v>0</v>
      </c>
      <c r="K32" s="38"/>
    </row>
    <row r="33" s="3" customFormat="1" ht="48" spans="1:12">
      <c r="A33" s="30">
        <v>25</v>
      </c>
      <c r="B33" s="31" t="s">
        <v>63</v>
      </c>
      <c r="C33" s="31" t="s">
        <v>64</v>
      </c>
      <c r="D33" s="32" t="s">
        <v>16</v>
      </c>
      <c r="E33" s="31" t="s">
        <v>59</v>
      </c>
      <c r="F33" s="33">
        <v>390</v>
      </c>
      <c r="G33" s="26"/>
      <c r="H33" s="27">
        <v>0.13</v>
      </c>
      <c r="I33" s="26">
        <f t="shared" si="2"/>
        <v>0</v>
      </c>
      <c r="J33" s="28">
        <f t="shared" si="3"/>
        <v>0</v>
      </c>
      <c r="K33" s="38"/>
    </row>
    <row r="34" s="3" customFormat="1" ht="48" spans="1:12">
      <c r="A34" s="30">
        <v>26</v>
      </c>
      <c r="B34" s="31" t="s">
        <v>65</v>
      </c>
      <c r="C34" s="41" t="s">
        <v>66</v>
      </c>
      <c r="D34" s="42" t="s">
        <v>16</v>
      </c>
      <c r="E34" s="31" t="s">
        <v>35</v>
      </c>
      <c r="F34" s="33">
        <v>100</v>
      </c>
      <c r="G34" s="26"/>
      <c r="H34" s="27">
        <v>0.13</v>
      </c>
      <c r="I34" s="26">
        <f t="shared" si="2"/>
        <v>0</v>
      </c>
      <c r="J34" s="28">
        <f t="shared" si="3"/>
        <v>0</v>
      </c>
      <c r="K34" s="38"/>
    </row>
    <row r="35" s="3" customFormat="1" ht="48" spans="1:12">
      <c r="A35" s="30">
        <v>27</v>
      </c>
      <c r="B35" s="31" t="s">
        <v>65</v>
      </c>
      <c r="C35" s="41" t="s">
        <v>67</v>
      </c>
      <c r="D35" s="42" t="s">
        <v>16</v>
      </c>
      <c r="E35" s="31" t="s">
        <v>35</v>
      </c>
      <c r="F35" s="33">
        <v>77</v>
      </c>
      <c r="G35" s="26"/>
      <c r="H35" s="27">
        <v>0.13</v>
      </c>
      <c r="I35" s="26">
        <f t="shared" si="2"/>
        <v>0</v>
      </c>
      <c r="J35" s="43">
        <f t="shared" si="3"/>
        <v>0</v>
      </c>
      <c r="K35" s="44"/>
    </row>
    <row r="36" s="4" customFormat="1" ht="30" customHeight="1" spans="1:12">
      <c r="A36" s="30">
        <v>28</v>
      </c>
      <c r="B36" s="45" t="s">
        <v>68</v>
      </c>
      <c r="C36" s="46"/>
      <c r="D36" s="46"/>
      <c r="E36" s="47" t="s">
        <v>69</v>
      </c>
      <c r="F36" s="48"/>
      <c r="G36" s="48"/>
      <c r="H36" s="49"/>
      <c r="I36" s="50"/>
      <c r="J36" s="50">
        <v>251000</v>
      </c>
      <c r="K36" s="50"/>
    </row>
    <row r="37" s="5" customFormat="1" ht="30" customHeight="1" spans="1:12">
      <c r="A37" s="30">
        <v>29</v>
      </c>
      <c r="B37" s="51" t="s">
        <v>70</v>
      </c>
      <c r="C37" s="52"/>
      <c r="D37" s="52"/>
      <c r="E37" s="53"/>
      <c r="F37" s="48"/>
      <c r="G37" s="48"/>
      <c r="H37" s="54"/>
      <c r="I37" s="55"/>
      <c r="J37" s="55">
        <v>2758042.38</v>
      </c>
      <c r="K37" s="55"/>
      <c r="L37" s="56"/>
    </row>
    <row r="38" s="2" customFormat="1" ht="145" customHeight="1" spans="1:12">
      <c r="A38" s="57" t="s">
        <v>71</v>
      </c>
      <c r="B38" s="58"/>
      <c r="C38" s="59"/>
      <c r="D38" s="59"/>
      <c r="E38" s="59"/>
      <c r="F38" s="60"/>
      <c r="G38" s="60"/>
      <c r="H38" s="61"/>
      <c r="I38" s="60"/>
      <c r="J38" s="60"/>
      <c r="K38" s="60"/>
    </row>
  </sheetData>
  <autoFilter xmlns:etc="http://www.wps.cn/officeDocument/2017/etCustomData" ref="A3:M39" etc:filterBottomFollowUsedRange="0">
    <extLst/>
  </autoFilter>
  <mergeCells count="18">
    <mergeCell ref="A1:K1"/>
    <mergeCell ref="G2:I2"/>
    <mergeCell ref="B4:C4"/>
    <mergeCell ref="B10:C10"/>
    <mergeCell ref="B20:C20"/>
    <mergeCell ref="B25:C25"/>
    <mergeCell ref="B29:C29"/>
    <mergeCell ref="B36:C36"/>
    <mergeCell ref="B37:C37"/>
    <mergeCell ref="A38:K38"/>
    <mergeCell ref="A2:A3"/>
    <mergeCell ref="B2:B3"/>
    <mergeCell ref="C2:C3"/>
    <mergeCell ref="D2:D3"/>
    <mergeCell ref="E2:E3"/>
    <mergeCell ref="F2:F3"/>
    <mergeCell ref="J2:J3"/>
    <mergeCell ref="K2:K3"/>
  </mergeCells>
  <pageMargins left="0.46" right="0.32" top="0.590277777777778" bottom="0.590277777777778" header="0.511805555555556" footer="0.354166666666667"/>
  <pageSetup paperSize="9" scale="54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材料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Waltsno</dc:creator>
  <cp:lastModifiedBy>何国栋</cp:lastModifiedBy>
  <dcterms:created xsi:type="dcterms:W3CDTF">2021-07-06T10:42:00Z</dcterms:created>
  <dcterms:modified xsi:type="dcterms:W3CDTF">2026-01-12T02:20:33Z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2BCA4933B7C340DDBF6CA3317D33E6FB_13</vt:lpwstr>
  </property>
  <property fmtid="{D5CDD505-2E9C-101B-9397-08002B2CF9AE}" pid="4" name="CalculationRule">
    <vt:i4>0</vt:i4>
  </property>
</Properties>
</file>