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材料" sheetId="4" r:id="rId1"/>
  </sheets>
  <externalReferences>
    <externalReference r:id="rId2"/>
  </externalReferences>
  <definedNames>
    <definedName name="_xlnm._FilterDatabase" localSheetId="0" hidden="1">材料!$A$3:$M$30</definedName>
    <definedName name="_xlnm.Print_Area" localSheetId="0">材料!$A$1:$K$29</definedName>
    <definedName name="_xlnm.Print_Titles" localSheetId="0">材料!$A$1:$IM$3</definedName>
    <definedName name="a">EVALUATE([1]样板房!#REF!)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<sst xmlns="http://schemas.openxmlformats.org/spreadsheetml/2006/main" count="100" uniqueCount="54">
  <si>
    <t>广昌保障房配套基础设施项目施工总承包-排管及配件类材料采购
招标预算价清单</t>
  </si>
  <si>
    <t>序号</t>
  </si>
  <si>
    <t>项目名称</t>
  </si>
  <si>
    <t>规格、型号</t>
  </si>
  <si>
    <t>计量方式</t>
  </si>
  <si>
    <t>计量
单位</t>
  </si>
  <si>
    <t>暂定工程量</t>
  </si>
  <si>
    <t>综合单价</t>
  </si>
  <si>
    <t>合价</t>
  </si>
  <si>
    <t>备注</t>
  </si>
  <si>
    <t>不含税综合单价</t>
  </si>
  <si>
    <t>增值税率</t>
  </si>
  <si>
    <t>含税综合单价</t>
  </si>
  <si>
    <t>污水工程</t>
  </si>
  <si>
    <t>PVC给水管</t>
  </si>
  <si>
    <t>DN32</t>
  </si>
  <si>
    <t>以现场实际收方工程量</t>
  </si>
  <si>
    <t>m</t>
  </si>
  <si>
    <t>直通</t>
  </si>
  <si>
    <t>个</t>
  </si>
  <si>
    <t>三通</t>
  </si>
  <si>
    <t>弯头</t>
  </si>
  <si>
    <t>DN32*90°</t>
  </si>
  <si>
    <t>电力通信</t>
  </si>
  <si>
    <t>成品排管支架</t>
  </si>
  <si>
    <t>Φ150</t>
  </si>
  <si>
    <t>纤维编绕拉挤电缆导管</t>
  </si>
  <si>
    <t>DB-BWFRP150*5.5-SN50</t>
  </si>
  <si>
    <t>UPVC排水管</t>
  </si>
  <si>
    <t>DN200</t>
  </si>
  <si>
    <t>UPVC排水管直通</t>
  </si>
  <si>
    <t>UPVC排水管三通</t>
  </si>
  <si>
    <t>UPVC排水管弯头</t>
  </si>
  <si>
    <t>UPVC通信排管</t>
  </si>
  <si>
    <t>φ110*5 阻燃</t>
  </si>
  <si>
    <t>φ110*5</t>
  </si>
  <si>
    <t>通信管成品排管支架</t>
  </si>
  <si>
    <t>Φ110</t>
  </si>
  <si>
    <t>玻璃钢复合材料组合支架</t>
  </si>
  <si>
    <t>FRP-L450/300</t>
  </si>
  <si>
    <t>玻璃钢复合材料组合支架 a</t>
  </si>
  <si>
    <t>详见图纸</t>
  </si>
  <si>
    <t>玻璃钢复合材料组合支架 b</t>
  </si>
  <si>
    <t>临水迁改</t>
  </si>
  <si>
    <t>HDPE双壁波纹管</t>
  </si>
  <si>
    <t>D400</t>
  </si>
  <si>
    <t>橡胶圈</t>
  </si>
  <si>
    <t>D400，配套HDPE双壁波纹管</t>
  </si>
  <si>
    <t>D800</t>
  </si>
  <si>
    <t>D800，配套HDPE双壁波纹管</t>
  </si>
  <si>
    <t>预留金</t>
  </si>
  <si>
    <t>项</t>
  </si>
  <si>
    <r>
      <rPr>
        <b/>
        <sz val="10"/>
        <rFont val="宋体"/>
        <charset val="134"/>
      </rPr>
      <t>总计（含13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增值税专用发票）</t>
    </r>
  </si>
  <si>
    <r>
      <t>备注：
1、综合单价为含税货到工地价格，含材料单价及运输费用、卸货费，利润等；
2、供货日期、供货品质严格按照甲方要求供应；</t>
    </r>
    <r>
      <rPr>
        <sz val="10"/>
        <color rgb="FFFF0000"/>
        <rFont val="宋体"/>
        <charset val="134"/>
      </rPr>
      <t>材料进场时，应提交该批次的质量证明资料，包括但不限于出厂合格证、出厂检验报告或国家认证的第三方检测报告等质量证明文件，且供货商应配合甲方再监理单位的见证下再次取样抽检，若不合格，由供货商承担责任。</t>
    </r>
    <r>
      <rPr>
        <sz val="10"/>
        <color rgb="FF000000"/>
        <rFont val="宋体"/>
        <charset val="134"/>
      </rPr>
      <t xml:space="preserve">
3、最后结算按实际发生量计算，施工过程中涉及数量必须及时进行签字确认；
4、清单数量为暂定数量，具体结算数量以现场实际签收数量为准。
</t>
    </r>
    <r>
      <rPr>
        <sz val="10"/>
        <color rgb="FFFF0000"/>
        <rFont val="宋体"/>
        <charset val="134"/>
      </rPr>
      <t>5、付款方式:按项目预计季度采购总量的30%来进行预付款支付，分三次平均扣回，供应商每月根据当月供货量申请进度款，进度款比例支付至80%。最终结算金额以实际工程量结算为准，多退少补，以保证项目正常施工。
6、价格调差：施工期间价格(以施工期的造价信息各月的加权平均值)波动超过基准价（按2025年6期《珠海工程造价信息》的低值）±5%时，结算时仅调整超出±5%以外部分的差价，材料价差只计取税金，不计取其他任何费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</si>
</sst>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.000_ "/>
    <numFmt numFmtId="178" formatCode="0.00_ "/>
    <numFmt numFmtId="179" formatCode="0.000"/>
    <numFmt numFmtId="180" formatCode="_ * #,##0.000_ ;_ * \-#,##0.000_ ;_ * &quot;-&quot;??_ ;_ @_ "/>
  </numFmts>
  <fonts count="4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sz val="9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rgb="FF000000"/>
      <name val="Times New Roman"/>
      <charset val="134"/>
    </font>
    <font>
      <sz val="9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9"/>
      <color rgb="FF000000"/>
      <name val="Microsoft YaHei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4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7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" fillId="0" borderId="0">
      <alignment vertical="center"/>
    </xf>
    <xf numFmtId="176" fontId="42" fillId="0" borderId="0"/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49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178" fontId="9" fillId="0" borderId="2" xfId="50" applyNumberFormat="1" applyFont="1" applyFill="1" applyBorder="1" applyAlignment="1" applyProtection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8" fontId="9" fillId="0" borderId="3" xfId="50" applyNumberFormat="1" applyFont="1" applyFill="1" applyBorder="1" applyAlignment="1" applyProtection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177" fontId="12" fillId="0" borderId="5" xfId="0" applyNumberFormat="1" applyFont="1" applyFill="1" applyBorder="1" applyAlignment="1">
      <alignment horizontal="center" vertical="center" wrapText="1"/>
    </xf>
    <xf numFmtId="178" fontId="12" fillId="0" borderId="5" xfId="0" applyNumberFormat="1" applyFont="1" applyFill="1" applyBorder="1" applyAlignment="1">
      <alignment horizontal="center" vertical="center" wrapText="1"/>
    </xf>
    <xf numFmtId="10" fontId="12" fillId="0" borderId="5" xfId="0" applyNumberFormat="1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 wrapText="1"/>
    </xf>
    <xf numFmtId="43" fontId="13" fillId="0" borderId="1" xfId="1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179" fontId="15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7" fontId="16" fillId="0" borderId="7" xfId="0" applyNumberFormat="1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43" fontId="17" fillId="0" borderId="2" xfId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/>
    </xf>
    <xf numFmtId="43" fontId="19" fillId="0" borderId="2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5" xfId="49" applyNumberFormat="1" applyFont="1" applyFill="1" applyBorder="1" applyAlignment="1" applyProtection="1">
      <alignment horizontal="center" vertical="center" wrapText="1"/>
    </xf>
    <xf numFmtId="0" fontId="9" fillId="0" borderId="10" xfId="49" applyNumberFormat="1" applyFont="1" applyFill="1" applyBorder="1" applyAlignment="1" applyProtection="1">
      <alignment horizontal="center" vertical="center" wrapText="1"/>
    </xf>
    <xf numFmtId="180" fontId="9" fillId="0" borderId="1" xfId="1" applyNumberFormat="1" applyFont="1" applyFill="1" applyBorder="1" applyAlignment="1" applyProtection="1">
      <alignment horizontal="center" vertical="center" wrapText="1"/>
    </xf>
    <xf numFmtId="177" fontId="20" fillId="0" borderId="1" xfId="1" applyNumberFormat="1" applyFont="1" applyFill="1" applyBorder="1" applyAlignment="1" applyProtection="1">
      <alignment horizontal="center" vertical="center" wrapText="1"/>
    </xf>
    <xf numFmtId="178" fontId="20" fillId="0" borderId="1" xfId="1" applyNumberFormat="1" applyFont="1" applyFill="1" applyBorder="1" applyAlignment="1" applyProtection="1">
      <alignment horizontal="center" vertical="center" wrapText="1"/>
    </xf>
    <xf numFmtId="10" fontId="20" fillId="3" borderId="1" xfId="1" applyNumberFormat="1" applyFont="1" applyFill="1" applyBorder="1" applyAlignment="1" applyProtection="1">
      <alignment horizontal="center" vertical="center" wrapText="1"/>
    </xf>
    <xf numFmtId="43" fontId="20" fillId="3" borderId="1" xfId="1" applyNumberFormat="1" applyFont="1" applyFill="1" applyBorder="1" applyAlignment="1" applyProtection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</xf>
    <xf numFmtId="0" fontId="20" fillId="0" borderId="1" xfId="49" applyNumberFormat="1" applyFont="1" applyFill="1" applyBorder="1" applyAlignment="1" applyProtection="1">
      <alignment horizontal="center" vertical="center" wrapText="1"/>
    </xf>
    <xf numFmtId="43" fontId="20" fillId="0" borderId="1" xfId="1" applyNumberFormat="1" applyFont="1" applyFill="1" applyBorder="1" applyAlignment="1" applyProtection="1">
      <alignment horizontal="center" vertical="center" wrapText="1"/>
    </xf>
    <xf numFmtId="10" fontId="20" fillId="0" borderId="1" xfId="1" applyNumberFormat="1" applyFont="1" applyFill="1" applyBorder="1" applyAlignment="1" applyProtection="1">
      <alignment vertical="center" wrapText="1"/>
    </xf>
    <xf numFmtId="43" fontId="20" fillId="0" borderId="1" xfId="1" applyFont="1" applyFill="1" applyBorder="1" applyAlignment="1" applyProtection="1">
      <alignment vertical="center" wrapText="1"/>
    </xf>
    <xf numFmtId="4" fontId="21" fillId="0" borderId="0" xfId="0" applyNumberFormat="1" applyFont="1">
      <alignment vertical="center"/>
    </xf>
    <xf numFmtId="0" fontId="13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177" fontId="22" fillId="0" borderId="0" xfId="0" applyNumberFormat="1" applyFont="1" applyFill="1" applyAlignment="1">
      <alignment horizontal="left" vertical="center" wrapText="1"/>
    </xf>
    <xf numFmtId="178" fontId="22" fillId="0" borderId="0" xfId="0" applyNumberFormat="1" applyFont="1" applyFill="1" applyAlignment="1">
      <alignment horizontal="left" vertical="center" wrapText="1"/>
    </xf>
    <xf numFmtId="10" fontId="22" fillId="0" borderId="0" xfId="0" applyNumberFormat="1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446;&#26195;&#33805;\&#29422;&#23665;&#32467;&#31639;\&#29422;&#23665;&#22303;&#24314;2010.1.27\&#29422;&#23665;&#35745;&#31639;&#31295;2009.12.16\&#29422;&#23665;&#35745;&#31639;&#31295;2009.12.16\&#29422;&#23665;&#32479;&#35745;&#34920;2008.12.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23"/>
      <sheetName val="sheet"/>
      <sheetName val="独立费"/>
      <sheetName val="脚手架"/>
      <sheetName val="楼梯"/>
      <sheetName val="承台土方"/>
      <sheetName val="面积"/>
      <sheetName val="经济指标"/>
      <sheetName val="Sheet1"/>
      <sheetName val="外墙砖供货数量"/>
      <sheetName val="sheet (2)"/>
      <sheetName val="编制说明"/>
      <sheetName val="样板房"/>
      <sheetName val="比重及价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3" tint="0.4"/>
  </sheetPr>
  <dimension ref="A1:L29"/>
  <sheetViews>
    <sheetView tabSelected="1" view="pageBreakPreview" zoomScale="85" zoomScaleNormal="100" workbookViewId="0">
      <pane ySplit="3" topLeftCell="A15" activePane="bottomLeft" state="frozen"/>
      <selection/>
      <selection pane="bottomLeft" activeCell="A29" sqref="A29:K29"/>
    </sheetView>
  </sheetViews>
  <sheetFormatPr defaultColWidth="9" defaultRowHeight="14.4"/>
  <cols>
    <col min="1" max="1" width="5.45" style="1" customWidth="1"/>
    <col min="2" max="2" width="23.875" style="6" customWidth="1"/>
    <col min="3" max="3" width="41.875" style="6" customWidth="1"/>
    <col min="4" max="4" width="17.875" style="6" customWidth="1"/>
    <col min="5" max="5" width="6" style="1" customWidth="1"/>
    <col min="6" max="6" width="11.25" style="7" customWidth="1"/>
    <col min="7" max="7" width="10.625" style="8" customWidth="1"/>
    <col min="8" max="8" width="11.125" style="9" customWidth="1"/>
    <col min="9" max="9" width="11.125" style="8" customWidth="1"/>
    <col min="10" max="11" width="12.9666666666667" style="8" customWidth="1"/>
    <col min="12" max="12" width="28.9083333333333" style="1" customWidth="1"/>
    <col min="13" max="13" width="13.75" style="1"/>
    <col min="14" max="14" width="12.625" style="1"/>
    <col min="15" max="16384" width="9" style="1"/>
  </cols>
  <sheetData>
    <row r="1" s="1" customFormat="1" ht="56.15" customHeight="1" spans="1:12">
      <c r="A1" s="10" t="s">
        <v>0</v>
      </c>
      <c r="B1" s="10"/>
      <c r="C1" s="10"/>
      <c r="D1" s="10"/>
      <c r="E1" s="10"/>
      <c r="F1" s="11"/>
      <c r="G1" s="12"/>
      <c r="H1" s="13"/>
      <c r="I1" s="12"/>
      <c r="J1" s="12"/>
      <c r="K1" s="12"/>
    </row>
    <row r="2" customFormat="1" ht="28" customHeight="1" spans="1:12">
      <c r="A2" s="14" t="s">
        <v>1</v>
      </c>
      <c r="B2" s="14" t="s">
        <v>2</v>
      </c>
      <c r="C2" s="14" t="s">
        <v>3</v>
      </c>
      <c r="D2" s="15" t="s">
        <v>4</v>
      </c>
      <c r="E2" s="14" t="s">
        <v>5</v>
      </c>
      <c r="F2" s="16" t="s">
        <v>6</v>
      </c>
      <c r="G2" s="17" t="s">
        <v>7</v>
      </c>
      <c r="H2" s="18"/>
      <c r="I2" s="17"/>
      <c r="J2" s="19" t="s">
        <v>8</v>
      </c>
      <c r="K2" s="20" t="s">
        <v>9</v>
      </c>
      <c r="L2" s="21"/>
    </row>
    <row r="3" s="1" customFormat="1" ht="28" customHeight="1" spans="1:12">
      <c r="A3" s="14"/>
      <c r="B3" s="14"/>
      <c r="C3" s="14"/>
      <c r="D3" s="22"/>
      <c r="E3" s="14"/>
      <c r="F3" s="16"/>
      <c r="G3" s="23" t="s">
        <v>10</v>
      </c>
      <c r="H3" s="24" t="s">
        <v>11</v>
      </c>
      <c r="I3" s="23" t="s">
        <v>12</v>
      </c>
      <c r="J3" s="25"/>
      <c r="K3" s="26"/>
    </row>
    <row r="4" s="1" customFormat="1" spans="1:12">
      <c r="A4" s="27"/>
      <c r="B4" s="27" t="s">
        <v>13</v>
      </c>
      <c r="C4" s="27"/>
      <c r="D4" s="27"/>
      <c r="E4" s="27"/>
      <c r="F4" s="28"/>
      <c r="G4" s="29"/>
      <c r="H4" s="30"/>
      <c r="I4" s="29"/>
      <c r="J4" s="31"/>
      <c r="K4" s="32"/>
    </row>
    <row r="5" s="1" customFormat="1" spans="1:12">
      <c r="A5" s="33">
        <v>1</v>
      </c>
      <c r="B5" s="34" t="s">
        <v>14</v>
      </c>
      <c r="C5" s="34" t="s">
        <v>15</v>
      </c>
      <c r="D5" s="35" t="s">
        <v>16</v>
      </c>
      <c r="E5" s="36" t="s">
        <v>17</v>
      </c>
      <c r="F5" s="28">
        <v>330.48</v>
      </c>
      <c r="G5" s="29"/>
      <c r="H5" s="30">
        <v>0.13</v>
      </c>
      <c r="I5" s="29">
        <f>ROUND(G5*(1+H5),2)</f>
        <v>0</v>
      </c>
      <c r="J5" s="31">
        <f>ROUND(I5*F5,2)</f>
        <v>0</v>
      </c>
      <c r="K5" s="32"/>
    </row>
    <row r="6" s="1" customFormat="1" ht="24" customHeight="1" spans="1:12">
      <c r="A6" s="33">
        <v>1.1</v>
      </c>
      <c r="B6" s="34" t="s">
        <v>18</v>
      </c>
      <c r="C6" s="34" t="s">
        <v>15</v>
      </c>
      <c r="D6" s="35" t="s">
        <v>16</v>
      </c>
      <c r="E6" s="36" t="s">
        <v>19</v>
      </c>
      <c r="F6" s="28">
        <v>30</v>
      </c>
      <c r="G6" s="29"/>
      <c r="H6" s="30">
        <v>0.13</v>
      </c>
      <c r="I6" s="29">
        <f>ROUND(G6*(1+H6),2)</f>
        <v>0</v>
      </c>
      <c r="J6" s="31">
        <f>ROUND(I6*F6,2)</f>
        <v>0</v>
      </c>
      <c r="K6" s="32"/>
    </row>
    <row r="7" s="1" customFormat="1" ht="13.5" customHeight="1" spans="1:12">
      <c r="A7" s="33">
        <v>1.2</v>
      </c>
      <c r="B7" s="34" t="s">
        <v>20</v>
      </c>
      <c r="C7" s="34" t="s">
        <v>15</v>
      </c>
      <c r="D7" s="35" t="s">
        <v>16</v>
      </c>
      <c r="E7" s="36" t="s">
        <v>19</v>
      </c>
      <c r="F7" s="28">
        <v>30</v>
      </c>
      <c r="G7" s="29"/>
      <c r="H7" s="30">
        <v>0.13</v>
      </c>
      <c r="I7" s="29">
        <f>ROUND(G7*(1+H7),2)</f>
        <v>0</v>
      </c>
      <c r="J7" s="31">
        <f>ROUND(I7*F7,2)</f>
        <v>0</v>
      </c>
      <c r="K7" s="32"/>
    </row>
    <row r="8" s="1" customFormat="1" spans="1:12">
      <c r="A8" s="33">
        <v>1.3</v>
      </c>
      <c r="B8" s="34" t="s">
        <v>21</v>
      </c>
      <c r="C8" s="34" t="s">
        <v>22</v>
      </c>
      <c r="D8" s="35" t="s">
        <v>16</v>
      </c>
      <c r="E8" s="36" t="s">
        <v>19</v>
      </c>
      <c r="F8" s="28">
        <v>30</v>
      </c>
      <c r="G8" s="29"/>
      <c r="H8" s="30">
        <v>0.13</v>
      </c>
      <c r="I8" s="29">
        <f>ROUND(G8*(1+H8),2)</f>
        <v>0</v>
      </c>
      <c r="J8" s="31">
        <f>ROUND(I8*F8,2)</f>
        <v>0</v>
      </c>
      <c r="K8" s="32"/>
    </row>
    <row r="9" s="1" customFormat="1" spans="1:12">
      <c r="A9" s="33"/>
      <c r="B9" s="37" t="s">
        <v>23</v>
      </c>
      <c r="C9" s="37"/>
      <c r="D9" s="38"/>
      <c r="E9" s="38"/>
      <c r="F9" s="39"/>
      <c r="G9" s="29"/>
      <c r="H9" s="30"/>
      <c r="I9" s="29"/>
      <c r="J9" s="31"/>
      <c r="K9" s="32"/>
    </row>
    <row r="10" s="1" customFormat="1" spans="1:12">
      <c r="A10" s="33">
        <v>2</v>
      </c>
      <c r="B10" s="40" t="s">
        <v>24</v>
      </c>
      <c r="C10" s="41" t="s">
        <v>25</v>
      </c>
      <c r="D10" s="35" t="s">
        <v>16</v>
      </c>
      <c r="E10" s="36" t="s">
        <v>19</v>
      </c>
      <c r="F10" s="28">
        <v>2907</v>
      </c>
      <c r="G10" s="29"/>
      <c r="H10" s="30">
        <v>0.13</v>
      </c>
      <c r="I10" s="29">
        <f>ROUND(G10*(1+H10),2)</f>
        <v>0</v>
      </c>
      <c r="J10" s="31">
        <f t="shared" ref="J10:J22" si="0">ROUND(I10*F10,2)</f>
        <v>0</v>
      </c>
      <c r="K10" s="32"/>
    </row>
    <row r="11" s="2" customFormat="1" spans="1:12">
      <c r="A11" s="33">
        <v>3</v>
      </c>
      <c r="B11" s="41" t="s">
        <v>26</v>
      </c>
      <c r="C11" s="41" t="s">
        <v>27</v>
      </c>
      <c r="D11" s="35" t="s">
        <v>16</v>
      </c>
      <c r="E11" s="36" t="s">
        <v>17</v>
      </c>
      <c r="F11" s="28">
        <v>5932.29</v>
      </c>
      <c r="G11" s="29"/>
      <c r="H11" s="30">
        <v>0.13</v>
      </c>
      <c r="I11" s="29">
        <f t="shared" ref="I11:I22" si="1">ROUND(G11*(1+H11),2)</f>
        <v>0</v>
      </c>
      <c r="J11" s="31">
        <f t="shared" si="0"/>
        <v>0</v>
      </c>
      <c r="K11" s="42"/>
      <c r="L11" s="1"/>
    </row>
    <row r="12" s="2" customFormat="1" spans="1:12">
      <c r="A12" s="33">
        <v>4</v>
      </c>
      <c r="B12" s="41" t="s">
        <v>28</v>
      </c>
      <c r="C12" s="41" t="s">
        <v>29</v>
      </c>
      <c r="D12" s="35" t="s">
        <v>16</v>
      </c>
      <c r="E12" s="36" t="s">
        <v>17</v>
      </c>
      <c r="F12" s="28">
        <v>408.12</v>
      </c>
      <c r="G12" s="29"/>
      <c r="H12" s="30">
        <v>0.13</v>
      </c>
      <c r="I12" s="29">
        <f t="shared" si="1"/>
        <v>0</v>
      </c>
      <c r="J12" s="31">
        <f t="shared" si="0"/>
        <v>0</v>
      </c>
      <c r="K12" s="42"/>
      <c r="L12" s="1"/>
    </row>
    <row r="13" s="2" customFormat="1" spans="1:12">
      <c r="A13" s="33">
        <v>4.1</v>
      </c>
      <c r="B13" s="41" t="s">
        <v>30</v>
      </c>
      <c r="C13" s="41" t="s">
        <v>29</v>
      </c>
      <c r="D13" s="35" t="s">
        <v>16</v>
      </c>
      <c r="E13" s="36" t="s">
        <v>19</v>
      </c>
      <c r="F13" s="28">
        <v>20</v>
      </c>
      <c r="G13" s="29"/>
      <c r="H13" s="30">
        <v>0.13</v>
      </c>
      <c r="I13" s="29">
        <f t="shared" si="1"/>
        <v>0</v>
      </c>
      <c r="J13" s="31">
        <f t="shared" si="0"/>
        <v>0</v>
      </c>
      <c r="K13" s="42"/>
      <c r="L13" s="1"/>
    </row>
    <row r="14" s="2" customFormat="1" spans="1:12">
      <c r="A14" s="33">
        <v>4.2</v>
      </c>
      <c r="B14" s="41" t="s">
        <v>31</v>
      </c>
      <c r="C14" s="41" t="s">
        <v>29</v>
      </c>
      <c r="D14" s="35" t="s">
        <v>16</v>
      </c>
      <c r="E14" s="36" t="s">
        <v>19</v>
      </c>
      <c r="F14" s="28">
        <v>20</v>
      </c>
      <c r="G14" s="29"/>
      <c r="H14" s="30">
        <v>0.13</v>
      </c>
      <c r="I14" s="29">
        <f t="shared" si="1"/>
        <v>0</v>
      </c>
      <c r="J14" s="31">
        <f t="shared" si="0"/>
        <v>0</v>
      </c>
      <c r="K14" s="42"/>
      <c r="L14" s="1"/>
    </row>
    <row r="15" s="2" customFormat="1" spans="1:12">
      <c r="A15" s="33">
        <v>4.3</v>
      </c>
      <c r="B15" s="41" t="s">
        <v>32</v>
      </c>
      <c r="C15" s="41" t="s">
        <v>29</v>
      </c>
      <c r="D15" s="35" t="s">
        <v>16</v>
      </c>
      <c r="E15" s="36" t="s">
        <v>19</v>
      </c>
      <c r="F15" s="28">
        <v>20</v>
      </c>
      <c r="G15" s="29"/>
      <c r="H15" s="30">
        <v>0.13</v>
      </c>
      <c r="I15" s="29">
        <f t="shared" si="1"/>
        <v>0</v>
      </c>
      <c r="J15" s="31">
        <f t="shared" si="0"/>
        <v>0</v>
      </c>
      <c r="K15" s="42"/>
      <c r="L15" s="1"/>
    </row>
    <row r="16" s="2" customFormat="1" ht="13.5" customHeight="1" spans="1:12">
      <c r="A16" s="33">
        <v>5</v>
      </c>
      <c r="B16" s="41" t="s">
        <v>33</v>
      </c>
      <c r="C16" s="41" t="s">
        <v>34</v>
      </c>
      <c r="D16" s="35" t="s">
        <v>16</v>
      </c>
      <c r="E16" s="36" t="s">
        <v>17</v>
      </c>
      <c r="F16" s="28">
        <v>9305.86</v>
      </c>
      <c r="G16" s="29"/>
      <c r="H16" s="30">
        <v>0.13</v>
      </c>
      <c r="I16" s="29">
        <f t="shared" si="1"/>
        <v>0</v>
      </c>
      <c r="J16" s="31">
        <f t="shared" si="0"/>
        <v>0</v>
      </c>
      <c r="K16" s="42"/>
      <c r="L16" s="1"/>
    </row>
    <row r="17" s="2" customFormat="1" spans="1:12">
      <c r="A17" s="33">
        <v>6</v>
      </c>
      <c r="B17" s="41" t="s">
        <v>33</v>
      </c>
      <c r="C17" s="41" t="s">
        <v>35</v>
      </c>
      <c r="D17" s="35" t="s">
        <v>16</v>
      </c>
      <c r="E17" s="36" t="s">
        <v>17</v>
      </c>
      <c r="F17" s="28">
        <v>12806.01</v>
      </c>
      <c r="G17" s="29"/>
      <c r="H17" s="30">
        <v>0.13</v>
      </c>
      <c r="I17" s="29">
        <f t="shared" si="1"/>
        <v>0</v>
      </c>
      <c r="J17" s="31">
        <f t="shared" si="0"/>
        <v>0</v>
      </c>
      <c r="K17" s="42"/>
      <c r="L17" s="1"/>
    </row>
    <row r="18" s="2" customFormat="1" ht="13.5" customHeight="1" spans="1:12">
      <c r="A18" s="33">
        <v>7</v>
      </c>
      <c r="B18" s="41" t="s">
        <v>36</v>
      </c>
      <c r="C18" s="41" t="s">
        <v>37</v>
      </c>
      <c r="D18" s="35" t="s">
        <v>16</v>
      </c>
      <c r="E18" s="36" t="s">
        <v>19</v>
      </c>
      <c r="F18" s="39">
        <v>10932</v>
      </c>
      <c r="G18" s="29"/>
      <c r="H18" s="30">
        <v>0.13</v>
      </c>
      <c r="I18" s="29">
        <f t="shared" si="1"/>
        <v>0</v>
      </c>
      <c r="J18" s="31">
        <f t="shared" si="0"/>
        <v>0</v>
      </c>
      <c r="K18" s="42"/>
      <c r="L18" s="1"/>
    </row>
    <row r="19" s="2" customFormat="1" spans="1:12">
      <c r="A19" s="33">
        <v>8</v>
      </c>
      <c r="B19" s="41" t="s">
        <v>38</v>
      </c>
      <c r="C19" s="43" t="s">
        <v>39</v>
      </c>
      <c r="D19" s="35" t="s">
        <v>16</v>
      </c>
      <c r="E19" s="36" t="s">
        <v>19</v>
      </c>
      <c r="F19" s="28">
        <f>7904+28</f>
        <v>7932</v>
      </c>
      <c r="G19" s="29"/>
      <c r="H19" s="30">
        <v>0.13</v>
      </c>
      <c r="I19" s="29">
        <f t="shared" si="1"/>
        <v>0</v>
      </c>
      <c r="J19" s="31">
        <f t="shared" si="0"/>
        <v>0</v>
      </c>
      <c r="K19" s="42"/>
      <c r="L19" s="1"/>
    </row>
    <row r="20" s="2" customFormat="1" ht="13.5" customHeight="1" spans="1:12">
      <c r="A20" s="33">
        <v>9</v>
      </c>
      <c r="B20" s="41" t="s">
        <v>40</v>
      </c>
      <c r="C20" s="44" t="s">
        <v>41</v>
      </c>
      <c r="D20" s="35" t="s">
        <v>16</v>
      </c>
      <c r="E20" s="36" t="s">
        <v>19</v>
      </c>
      <c r="F20" s="28">
        <f>1426*2</f>
        <v>2852</v>
      </c>
      <c r="G20" s="45"/>
      <c r="H20" s="30">
        <v>0.13</v>
      </c>
      <c r="I20" s="29">
        <f t="shared" si="1"/>
        <v>0</v>
      </c>
      <c r="J20" s="31">
        <f t="shared" si="0"/>
        <v>0</v>
      </c>
      <c r="K20" s="42"/>
      <c r="L20" s="1"/>
    </row>
    <row r="21" s="2" customFormat="1" ht="13.5" customHeight="1" spans="1:12">
      <c r="A21" s="33">
        <v>10</v>
      </c>
      <c r="B21" s="41" t="s">
        <v>42</v>
      </c>
      <c r="C21" s="44" t="s">
        <v>41</v>
      </c>
      <c r="D21" s="35" t="s">
        <v>16</v>
      </c>
      <c r="E21" s="36" t="s">
        <v>19</v>
      </c>
      <c r="F21" s="28">
        <f>1426*2</f>
        <v>2852</v>
      </c>
      <c r="G21" s="45"/>
      <c r="H21" s="30">
        <v>0.13</v>
      </c>
      <c r="I21" s="29">
        <f t="shared" si="1"/>
        <v>0</v>
      </c>
      <c r="J21" s="31">
        <f t="shared" si="0"/>
        <v>0</v>
      </c>
      <c r="K21" s="42"/>
      <c r="L21" s="1"/>
    </row>
    <row r="22" s="3" customFormat="1" spans="1:12">
      <c r="A22" s="33"/>
      <c r="B22" s="27" t="s">
        <v>43</v>
      </c>
      <c r="C22" s="27"/>
      <c r="D22" s="35"/>
      <c r="E22" s="44"/>
      <c r="F22" s="39"/>
      <c r="G22" s="29"/>
      <c r="H22" s="30"/>
      <c r="I22" s="29"/>
      <c r="J22" s="31"/>
      <c r="K22" s="46"/>
      <c r="L22" s="1"/>
    </row>
    <row r="23" s="3" customFormat="1" spans="1:12">
      <c r="A23" s="33">
        <v>11</v>
      </c>
      <c r="B23" s="43" t="s">
        <v>44</v>
      </c>
      <c r="C23" s="43" t="s">
        <v>45</v>
      </c>
      <c r="D23" s="35" t="s">
        <v>16</v>
      </c>
      <c r="E23" s="47" t="s">
        <v>17</v>
      </c>
      <c r="F23" s="28">
        <v>320</v>
      </c>
      <c r="G23" s="29"/>
      <c r="H23" s="30">
        <v>0.13</v>
      </c>
      <c r="I23" s="29">
        <f>ROUND(G23*(1+H23),2)</f>
        <v>0</v>
      </c>
      <c r="J23" s="31">
        <f>ROUND(I23*F23,2)</f>
        <v>0</v>
      </c>
      <c r="K23" s="46"/>
      <c r="L23" s="1"/>
    </row>
    <row r="24" s="3" customFormat="1" spans="1:12">
      <c r="A24" s="33">
        <v>12</v>
      </c>
      <c r="B24" s="43" t="s">
        <v>46</v>
      </c>
      <c r="C24" s="43" t="s">
        <v>47</v>
      </c>
      <c r="D24" s="35" t="s">
        <v>16</v>
      </c>
      <c r="E24" s="47" t="s">
        <v>19</v>
      </c>
      <c r="F24" s="28">
        <v>66</v>
      </c>
      <c r="G24" s="29"/>
      <c r="H24" s="30">
        <v>0.13</v>
      </c>
      <c r="I24" s="29">
        <f>ROUND(G24*(1+H24),2)</f>
        <v>0</v>
      </c>
      <c r="J24" s="31">
        <f>ROUND(I24*F24,2)</f>
        <v>0</v>
      </c>
      <c r="K24" s="46"/>
      <c r="L24" s="1"/>
    </row>
    <row r="25" s="3" customFormat="1" spans="1:12">
      <c r="A25" s="33">
        <v>13</v>
      </c>
      <c r="B25" s="43" t="s">
        <v>44</v>
      </c>
      <c r="C25" s="43" t="s">
        <v>48</v>
      </c>
      <c r="D25" s="35" t="s">
        <v>16</v>
      </c>
      <c r="E25" s="47" t="s">
        <v>17</v>
      </c>
      <c r="F25" s="28">
        <v>250</v>
      </c>
      <c r="G25" s="29"/>
      <c r="H25" s="30">
        <v>0.13</v>
      </c>
      <c r="I25" s="29">
        <f>ROUND(G25*(1+H25),2)</f>
        <v>0</v>
      </c>
      <c r="J25" s="31">
        <f>ROUND(I25*F25,2)</f>
        <v>0</v>
      </c>
      <c r="K25" s="46"/>
      <c r="L25" s="1"/>
    </row>
    <row r="26" s="3" customFormat="1" spans="1:12">
      <c r="A26" s="33">
        <v>14</v>
      </c>
      <c r="B26" s="43" t="s">
        <v>46</v>
      </c>
      <c r="C26" s="43" t="s">
        <v>49</v>
      </c>
      <c r="D26" s="35" t="s">
        <v>16</v>
      </c>
      <c r="E26" s="47" t="s">
        <v>19</v>
      </c>
      <c r="F26" s="28">
        <v>50</v>
      </c>
      <c r="G26" s="29"/>
      <c r="H26" s="30">
        <v>0.13</v>
      </c>
      <c r="I26" s="29">
        <f>ROUND(G26*(1+H26),2)</f>
        <v>0</v>
      </c>
      <c r="J26" s="31">
        <f>ROUND(I26*F26,2)</f>
        <v>0</v>
      </c>
      <c r="K26" s="46"/>
      <c r="L26" s="1"/>
    </row>
    <row r="27" s="4" customFormat="1" ht="30" customHeight="1" spans="1:12">
      <c r="A27" s="33">
        <v>15</v>
      </c>
      <c r="B27" s="48" t="s">
        <v>50</v>
      </c>
      <c r="C27" s="49"/>
      <c r="D27" s="49"/>
      <c r="E27" s="50" t="s">
        <v>51</v>
      </c>
      <c r="F27" s="51"/>
      <c r="G27" s="52"/>
      <c r="H27" s="53"/>
      <c r="I27" s="54"/>
      <c r="J27" s="54">
        <v>72000</v>
      </c>
      <c r="K27" s="54"/>
    </row>
    <row r="28" s="5" customFormat="1" ht="30" customHeight="1" spans="1:12">
      <c r="A28" s="33">
        <v>16</v>
      </c>
      <c r="B28" s="55" t="s">
        <v>52</v>
      </c>
      <c r="C28" s="56"/>
      <c r="D28" s="56"/>
      <c r="E28" s="57"/>
      <c r="F28" s="51"/>
      <c r="G28" s="52"/>
      <c r="H28" s="58"/>
      <c r="I28" s="59"/>
      <c r="J28" s="59">
        <v>792855.26</v>
      </c>
      <c r="K28" s="59"/>
      <c r="L28" s="60"/>
    </row>
    <row r="29" s="2" customFormat="1" ht="145" customHeight="1" spans="1:12">
      <c r="A29" s="61" t="s">
        <v>53</v>
      </c>
      <c r="B29" s="62"/>
      <c r="C29" s="63"/>
      <c r="D29" s="63"/>
      <c r="E29" s="63"/>
      <c r="F29" s="64"/>
      <c r="G29" s="65"/>
      <c r="H29" s="66"/>
      <c r="I29" s="65"/>
      <c r="J29" s="65"/>
      <c r="K29" s="65"/>
    </row>
  </sheetData>
  <autoFilter xmlns:etc="http://www.wps.cn/officeDocument/2017/etCustomData" ref="A3:M30" etc:filterBottomFollowUsedRange="0">
    <extLst/>
  </autoFilter>
  <mergeCells count="16">
    <mergeCell ref="A1:K1"/>
    <mergeCell ref="G2:I2"/>
    <mergeCell ref="B4:C4"/>
    <mergeCell ref="B9:C9"/>
    <mergeCell ref="B22:C22"/>
    <mergeCell ref="B27:C27"/>
    <mergeCell ref="B28:C28"/>
    <mergeCell ref="A29:K29"/>
    <mergeCell ref="A2:A3"/>
    <mergeCell ref="B2:B3"/>
    <mergeCell ref="C2:C3"/>
    <mergeCell ref="D2:D3"/>
    <mergeCell ref="E2:E3"/>
    <mergeCell ref="F2:F3"/>
    <mergeCell ref="J2:J3"/>
    <mergeCell ref="K2:K3"/>
  </mergeCells>
  <pageMargins left="0.46" right="0.32" top="0.590277777777778" bottom="0.590277777777778" header="0.511805555555556" footer="0.354166666666667"/>
  <pageSetup paperSize="9" scale="54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Waltsno</dc:creator>
  <cp:lastModifiedBy>义义义义义义义伟</cp:lastModifiedBy>
  <dcterms:created xsi:type="dcterms:W3CDTF">2021-07-06T10:42:00Z</dcterms:created>
  <dcterms:modified xsi:type="dcterms:W3CDTF">2026-02-02T03:09:04Z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814137C044684BAC8EBA0E8DE20011DC_13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