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材料" sheetId="4" r:id="rId1"/>
  </sheets>
  <externalReferences>
    <externalReference r:id="rId3"/>
  </externalReferences>
  <definedNames>
    <definedName name="_xlnm._FilterDatabase" localSheetId="0" hidden="1">材料!$A$6:$M$26</definedName>
    <definedName name="_xlnm.Print_Area" localSheetId="0">材料!$A$1:$K$25</definedName>
    <definedName name="_xlnm.Print_Titles" localSheetId="0">材料!$A$1:$IM$6</definedName>
    <definedName name="a">EVALUATE([1]样板房!#REF!)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<sst xmlns="http://schemas.openxmlformats.org/spreadsheetml/2006/main" count="75" uniqueCount="42">
  <si>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广昌保障房配套基础设施项目施工总承包-铸铁品材料采购
工程量清单</t>
  </si>
  <si>
    <t>供应商名称（盖章）：</t>
  </si>
  <si>
    <t>联系人：</t>
  </si>
  <si>
    <t>电话：</t>
  </si>
  <si>
    <t>序号</t>
  </si>
  <si>
    <t>项目名称</t>
  </si>
  <si>
    <t>规格、型号</t>
  </si>
  <si>
    <t>计量方式</t>
  </si>
  <si>
    <t>计量
单位</t>
  </si>
  <si>
    <t>暂定工程量</t>
  </si>
  <si>
    <t>综合单价</t>
  </si>
  <si>
    <t>合价</t>
  </si>
  <si>
    <t>备注</t>
  </si>
  <si>
    <t>不含税综合单价</t>
  </si>
  <si>
    <t>增值税率</t>
  </si>
  <si>
    <t>含税综合单价</t>
  </si>
  <si>
    <t>污水工程</t>
  </si>
  <si>
    <t>球墨铸铁可调式防沉降检查井盖座</t>
  </si>
  <si>
    <t>Φ700，D400</t>
  </si>
  <si>
    <t>以现场实际收方工程量</t>
  </si>
  <si>
    <t>套</t>
  </si>
  <si>
    <t>球墨铸铁污水管</t>
  </si>
  <si>
    <t>DN600</t>
  </si>
  <si>
    <t>m</t>
  </si>
  <si>
    <t>球墨铸铁管用胶圈</t>
  </si>
  <si>
    <t>个</t>
  </si>
  <si>
    <t>DN400</t>
  </si>
  <si>
    <t>DN500</t>
  </si>
  <si>
    <t>雨水工程</t>
  </si>
  <si>
    <t>铸铁平箅含井圈</t>
  </si>
  <si>
    <t>750*450</t>
  </si>
  <si>
    <t>防坠网</t>
  </si>
  <si>
    <t/>
  </si>
  <si>
    <t>电力通信</t>
  </si>
  <si>
    <t>防盗球墨铸铁检查井盖</t>
  </si>
  <si>
    <t>φ700 C250</t>
  </si>
  <si>
    <t>拉力环（镀锌圆钢）</t>
  </si>
  <si>
    <t>Φ16</t>
  </si>
  <si>
    <t>预留金</t>
  </si>
  <si>
    <t>项</t>
  </si>
  <si>
    <r>
      <rPr>
        <b/>
        <sz val="10"/>
        <rFont val="宋体"/>
        <charset val="134"/>
      </rPr>
      <t>总计（含13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增值税专用发票）</t>
    </r>
  </si>
  <si>
    <t>备注：
1、综合单价为含税货到工地价格，含材料单价及运输费用、卸货费，利润等；
2、供货日期、供货品质严格按照甲方要求供应；材料进场时，应提交该批次的质量证明资料，包括但不限于出厂合格证、出厂检验报告或国家认证的第三方检测报告等质量证明文件，且供货商应配合甲方再监理单位的见证下再次取样抽检，若不合格，由供货商承担责任。
3、最后结算按实际发生量计算，施工过程中涉及数量必须及时进行签字确认，材料厚度及偏差范围应符合国标要求；
4、清单数量为暂定数量，具体结算数量以现场实际签收数量为准。
5、付款方式:按项目预计季度采购总量的30%来进行预付款支付，分三次平均扣回，供应商每月根据当月供货量申请进度款，进度款比例支付至80%。最终结算金额以实际工程量结算为准，多退少补，以保证项目正常施工。
6、价格调差：施工期间价格(以施工期的造价信息各月的加权平均值)波动超过基准价（按2026年2期《珠海工程造价信息》的低值）士5%时，结算时仅调整超出士5%以外部分的差价，材料价差只计取税金，不计取其他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</si>
</sst>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.000"/>
    <numFmt numFmtId="179" formatCode="_ * #,##0.000_ ;_ * \-#,##0.000_ ;_ * &quot;-&quot;??_ ;_ @_ "/>
  </numFmts>
  <fonts count="4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000000"/>
      <name val="Times New Roman"/>
      <charset val="134"/>
    </font>
    <font>
      <sz val="11"/>
      <name val="宋体"/>
      <charset val="134"/>
    </font>
    <font>
      <b/>
      <sz val="10"/>
      <name val="Times New Roman"/>
      <charset val="134"/>
    </font>
    <font>
      <sz val="9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" fillId="0" borderId="0">
      <alignment vertical="center"/>
    </xf>
    <xf numFmtId="176" fontId="41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 applyProtection="1">
      <alignment horizontal="center" vertical="center" wrapText="1"/>
    </xf>
    <xf numFmtId="9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9" fontId="7" fillId="0" borderId="1" xfId="0" applyNumberFormat="1" applyFont="1" applyFill="1" applyBorder="1" applyAlignment="1" applyProtection="1">
      <alignment horizontal="center" vertical="center"/>
    </xf>
    <xf numFmtId="177" fontId="8" fillId="0" borderId="2" xfId="5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177" fontId="8" fillId="0" borderId="3" xfId="50" applyNumberFormat="1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177" fontId="13" fillId="0" borderId="5" xfId="0" applyNumberFormat="1" applyFont="1" applyBorder="1" applyAlignment="1" applyProtection="1">
      <alignment horizontal="center" vertical="center" wrapText="1"/>
    </xf>
    <xf numFmtId="177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14" fillId="0" borderId="6" xfId="0" applyNumberFormat="1" applyFont="1" applyFill="1" applyBorder="1" applyAlignment="1" applyProtection="1">
      <alignment horizontal="center" vertical="center" wrapText="1"/>
    </xf>
    <xf numFmtId="177" fontId="14" fillId="0" borderId="7" xfId="0" applyNumberFormat="1" applyFont="1" applyFill="1" applyBorder="1" applyAlignment="1" applyProtection="1">
      <alignment horizontal="center" vertical="center" wrapText="1"/>
    </xf>
    <xf numFmtId="43" fontId="15" fillId="0" borderId="1" xfId="1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left" vertical="center" wrapText="1"/>
    </xf>
    <xf numFmtId="178" fontId="17" fillId="0" borderId="4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43" fontId="18" fillId="0" borderId="2" xfId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/>
    <xf numFmtId="0" fontId="8" fillId="0" borderId="6" xfId="49" applyNumberFormat="1" applyFont="1" applyFill="1" applyBorder="1" applyAlignment="1" applyProtection="1">
      <alignment horizontal="center" vertical="center" wrapText="1"/>
    </xf>
    <xf numFmtId="0" fontId="8" fillId="0" borderId="9" xfId="49" applyNumberFormat="1" applyFont="1" applyFill="1" applyBorder="1" applyAlignment="1" applyProtection="1">
      <alignment horizontal="center" vertical="center" wrapText="1"/>
    </xf>
    <xf numFmtId="179" fontId="8" fillId="0" borderId="1" xfId="1" applyNumberFormat="1" applyFont="1" applyFill="1" applyBorder="1" applyAlignment="1" applyProtection="1">
      <alignment horizontal="center" vertical="center" wrapText="1"/>
    </xf>
    <xf numFmtId="177" fontId="20" fillId="0" borderId="1" xfId="1" applyNumberFormat="1" applyFont="1" applyFill="1" applyBorder="1" applyAlignment="1" applyProtection="1">
      <alignment horizontal="center" vertical="center" wrapText="1"/>
    </xf>
    <xf numFmtId="177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20" fillId="3" borderId="1" xfId="1" applyNumberFormat="1" applyFont="1" applyFill="1" applyBorder="1" applyAlignment="1" applyProtection="1">
      <alignment horizontal="center" vertical="center" wrapText="1"/>
      <protection locked="0"/>
    </xf>
    <xf numFmtId="43" fontId="20" fillId="3" borderId="1" xfId="1" applyNumberFormat="1" applyFont="1" applyFill="1" applyBorder="1" applyAlignment="1" applyProtection="1">
      <alignment horizontal="center" vertical="center" wrapText="1"/>
      <protection locked="0"/>
    </xf>
    <xf numFmtId="43" fontId="20" fillId="3" borderId="1" xfId="1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49" applyNumberFormat="1" applyFont="1" applyFill="1" applyBorder="1" applyAlignment="1" applyProtection="1">
      <alignment horizontal="center" vertical="center" wrapText="1"/>
      <protection locked="0"/>
    </xf>
    <xf numFmtId="43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20" fillId="0" borderId="1" xfId="1" applyNumberFormat="1" applyFont="1" applyFill="1" applyBorder="1" applyAlignment="1" applyProtection="1">
      <alignment vertical="center" wrapText="1"/>
      <protection locked="0"/>
    </xf>
    <xf numFmtId="43" fontId="20" fillId="0" borderId="1" xfId="1" applyFont="1" applyFill="1" applyBorder="1" applyAlignment="1" applyProtection="1">
      <alignment vertical="center" wrapText="1"/>
      <protection locked="0"/>
    </xf>
    <xf numFmtId="43" fontId="20" fillId="0" borderId="1" xfId="1" applyFont="1" applyFill="1" applyBorder="1" applyAlignment="1" applyProtection="1">
      <alignment vertical="center" wrapText="1"/>
    </xf>
    <xf numFmtId="4" fontId="21" fillId="0" borderId="0" xfId="0" applyNumberFormat="1" applyFont="1">
      <alignment vertical="center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 vertical="center" wrapText="1"/>
    </xf>
    <xf numFmtId="177" fontId="14" fillId="0" borderId="0" xfId="0" applyNumberFormat="1" applyFont="1" applyFill="1" applyAlignment="1" applyProtection="1">
      <alignment horizontal="left" vertical="center" wrapText="1"/>
    </xf>
    <xf numFmtId="9" fontId="14" fillId="0" borderId="0" xfId="0" applyNumberFormat="1" applyFont="1" applyFill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  <sheetName val="比重及价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4"/>
    <pageSetUpPr fitToPage="1"/>
  </sheetPr>
  <dimension ref="A1:L25"/>
  <sheetViews>
    <sheetView tabSelected="1" view="pageBreakPreview" zoomScaleNormal="100" workbookViewId="0">
      <pane ySplit="6" topLeftCell="A7" activePane="bottomLeft" state="frozen"/>
      <selection/>
      <selection pane="bottomLeft" activeCell="J24" sqref="J24"/>
    </sheetView>
  </sheetViews>
  <sheetFormatPr defaultColWidth="9" defaultRowHeight="13.5"/>
  <cols>
    <col min="1" max="1" width="5.45" style="1" customWidth="1"/>
    <col min="2" max="2" width="23.875" style="6" customWidth="1"/>
    <col min="3" max="3" width="41.875" style="6" customWidth="1"/>
    <col min="4" max="4" width="17.875" style="6" customWidth="1"/>
    <col min="5" max="5" width="6" style="1" customWidth="1"/>
    <col min="6" max="6" width="11.25" style="7" customWidth="1"/>
    <col min="7" max="7" width="13.875" style="8" customWidth="1"/>
    <col min="8" max="8" width="11.125" style="9" customWidth="1"/>
    <col min="9" max="10" width="15" style="8" customWidth="1"/>
    <col min="11" max="11" width="16.375" style="8" customWidth="1"/>
    <col min="12" max="12" width="28.9083333333333" style="1" customWidth="1"/>
    <col min="13" max="13" width="13.75" style="1"/>
    <col min="14" max="14" width="12.625" style="1"/>
    <col min="15" max="16384" width="9" style="1"/>
  </cols>
  <sheetData>
    <row r="1" s="1" customFormat="1" ht="56.15" customHeight="1" spans="1:12">
      <c r="A1" s="10" t="s">
        <v>0</v>
      </c>
      <c r="B1" s="10"/>
      <c r="C1" s="10"/>
      <c r="D1" s="10"/>
      <c r="E1" s="10"/>
      <c r="F1" s="11"/>
      <c r="G1" s="11"/>
      <c r="H1" s="12"/>
      <c r="I1" s="11"/>
      <c r="J1" s="11"/>
      <c r="K1" s="11"/>
    </row>
    <row r="2" s="2" customFormat="1" ht="32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="2" customFormat="1" ht="32" customHeight="1" spans="1:1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="2" customFormat="1" ht="32" customHeight="1" spans="1:12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customFormat="1" ht="28" customHeight="1" spans="1:12">
      <c r="A5" s="15" t="s">
        <v>4</v>
      </c>
      <c r="B5" s="15" t="s">
        <v>5</v>
      </c>
      <c r="C5" s="15" t="s">
        <v>6</v>
      </c>
      <c r="D5" s="16" t="s">
        <v>7</v>
      </c>
      <c r="E5" s="15" t="s">
        <v>8</v>
      </c>
      <c r="F5" s="17" t="s">
        <v>9</v>
      </c>
      <c r="G5" s="18" t="s">
        <v>10</v>
      </c>
      <c r="H5" s="19"/>
      <c r="I5" s="18"/>
      <c r="J5" s="20" t="s">
        <v>11</v>
      </c>
      <c r="K5" s="21" t="s">
        <v>12</v>
      </c>
      <c r="L5" s="22"/>
    </row>
    <row r="6" s="1" customFormat="1" ht="28" customHeight="1" spans="1:12">
      <c r="A6" s="15"/>
      <c r="B6" s="15"/>
      <c r="C6" s="15"/>
      <c r="D6" s="23"/>
      <c r="E6" s="15"/>
      <c r="F6" s="17"/>
      <c r="G6" s="17" t="s">
        <v>13</v>
      </c>
      <c r="H6" s="24" t="s">
        <v>14</v>
      </c>
      <c r="I6" s="17" t="s">
        <v>15</v>
      </c>
      <c r="J6" s="25"/>
      <c r="K6" s="26"/>
    </row>
    <row r="7" s="1" customFormat="1" spans="1:12">
      <c r="A7" s="27"/>
      <c r="B7" s="28" t="s">
        <v>16</v>
      </c>
      <c r="C7" s="28"/>
      <c r="D7" s="29"/>
      <c r="E7" s="29"/>
      <c r="F7" s="30"/>
      <c r="G7" s="31"/>
      <c r="H7" s="32"/>
      <c r="I7" s="33"/>
      <c r="J7" s="34"/>
      <c r="K7" s="35"/>
    </row>
    <row r="8" s="1" customFormat="1" ht="24" spans="1:12">
      <c r="A8" s="36">
        <v>1</v>
      </c>
      <c r="B8" s="37" t="s">
        <v>17</v>
      </c>
      <c r="C8" s="37" t="s">
        <v>18</v>
      </c>
      <c r="D8" s="38" t="s">
        <v>19</v>
      </c>
      <c r="E8" s="39" t="s">
        <v>20</v>
      </c>
      <c r="F8" s="33">
        <v>4</v>
      </c>
      <c r="G8" s="31"/>
      <c r="H8" s="32">
        <v>0.13</v>
      </c>
      <c r="I8" s="33">
        <f>ROUND(G8*(1+H8),2)</f>
        <v>0</v>
      </c>
      <c r="J8" s="34">
        <f>ROUND(I8*F8,2)</f>
        <v>0</v>
      </c>
      <c r="K8" s="35"/>
    </row>
    <row r="9" s="3" customFormat="1" spans="1:12">
      <c r="A9" s="36">
        <v>2</v>
      </c>
      <c r="B9" s="37" t="s">
        <v>21</v>
      </c>
      <c r="C9" s="37" t="s">
        <v>22</v>
      </c>
      <c r="D9" s="38" t="s">
        <v>19</v>
      </c>
      <c r="E9" s="39" t="s">
        <v>23</v>
      </c>
      <c r="F9" s="33">
        <v>22.3</v>
      </c>
      <c r="G9" s="31"/>
      <c r="H9" s="32">
        <v>0.13</v>
      </c>
      <c r="I9" s="33">
        <f t="shared" ref="I9:I17" si="0">ROUND(G9*(1+H9),2)</f>
        <v>0</v>
      </c>
      <c r="J9" s="34">
        <f t="shared" ref="J9:J17" si="1">ROUND(I9*F9,2)</f>
        <v>0</v>
      </c>
      <c r="K9" s="40"/>
      <c r="L9" s="1"/>
    </row>
    <row r="10" s="3" customFormat="1" spans="1:12">
      <c r="A10" s="36">
        <v>3</v>
      </c>
      <c r="B10" s="37" t="s">
        <v>24</v>
      </c>
      <c r="C10" s="37" t="s">
        <v>22</v>
      </c>
      <c r="D10" s="38" t="s">
        <v>19</v>
      </c>
      <c r="E10" s="39" t="s">
        <v>25</v>
      </c>
      <c r="F10" s="33">
        <v>3</v>
      </c>
      <c r="G10" s="31"/>
      <c r="H10" s="32">
        <v>0.13</v>
      </c>
      <c r="I10" s="33">
        <f t="shared" si="0"/>
        <v>0</v>
      </c>
      <c r="J10" s="34">
        <f t="shared" si="1"/>
        <v>0</v>
      </c>
      <c r="K10" s="40"/>
      <c r="L10" s="1"/>
    </row>
    <row r="11" s="3" customFormat="1" spans="1:12">
      <c r="A11" s="36">
        <v>4</v>
      </c>
      <c r="B11" s="37" t="s">
        <v>21</v>
      </c>
      <c r="C11" s="37" t="s">
        <v>26</v>
      </c>
      <c r="D11" s="38" t="s">
        <v>19</v>
      </c>
      <c r="E11" s="39" t="s">
        <v>23</v>
      </c>
      <c r="F11" s="33">
        <v>1105.7</v>
      </c>
      <c r="G11" s="31"/>
      <c r="H11" s="32">
        <v>0.13</v>
      </c>
      <c r="I11" s="33">
        <f t="shared" si="0"/>
        <v>0</v>
      </c>
      <c r="J11" s="34">
        <f t="shared" si="1"/>
        <v>0</v>
      </c>
      <c r="K11" s="40"/>
      <c r="L11" s="1"/>
    </row>
    <row r="12" s="3" customFormat="1" spans="1:12">
      <c r="A12" s="36">
        <v>5</v>
      </c>
      <c r="B12" s="37" t="s">
        <v>24</v>
      </c>
      <c r="C12" s="37" t="s">
        <v>26</v>
      </c>
      <c r="D12" s="38" t="s">
        <v>19</v>
      </c>
      <c r="E12" s="39" t="s">
        <v>25</v>
      </c>
      <c r="F12" s="33">
        <v>185</v>
      </c>
      <c r="G12" s="31"/>
      <c r="H12" s="32">
        <v>0.13</v>
      </c>
      <c r="I12" s="33">
        <f t="shared" si="0"/>
        <v>0</v>
      </c>
      <c r="J12" s="34">
        <f t="shared" si="1"/>
        <v>0</v>
      </c>
      <c r="K12" s="40"/>
      <c r="L12" s="1"/>
    </row>
    <row r="13" s="3" customFormat="1" spans="1:12">
      <c r="A13" s="36">
        <v>6</v>
      </c>
      <c r="B13" s="37" t="s">
        <v>21</v>
      </c>
      <c r="C13" s="37" t="s">
        <v>27</v>
      </c>
      <c r="D13" s="38" t="s">
        <v>19</v>
      </c>
      <c r="E13" s="39" t="s">
        <v>23</v>
      </c>
      <c r="F13" s="33">
        <v>982.44</v>
      </c>
      <c r="G13" s="31"/>
      <c r="H13" s="32">
        <v>0.13</v>
      </c>
      <c r="I13" s="33">
        <f t="shared" si="0"/>
        <v>0</v>
      </c>
      <c r="J13" s="34">
        <f t="shared" si="1"/>
        <v>0</v>
      </c>
      <c r="K13" s="40"/>
      <c r="L13" s="1"/>
    </row>
    <row r="14" s="3" customFormat="1" customHeight="1" spans="1:12">
      <c r="A14" s="36">
        <v>7</v>
      </c>
      <c r="B14" s="37" t="s">
        <v>24</v>
      </c>
      <c r="C14" s="37" t="s">
        <v>27</v>
      </c>
      <c r="D14" s="38" t="s">
        <v>19</v>
      </c>
      <c r="E14" s="39" t="s">
        <v>25</v>
      </c>
      <c r="F14" s="33">
        <v>164</v>
      </c>
      <c r="G14" s="31"/>
      <c r="H14" s="32">
        <v>0.13</v>
      </c>
      <c r="I14" s="33">
        <f t="shared" si="0"/>
        <v>0</v>
      </c>
      <c r="J14" s="34">
        <f t="shared" si="1"/>
        <v>0</v>
      </c>
      <c r="K14" s="40"/>
      <c r="L14" s="1"/>
    </row>
    <row r="15" s="3" customFormat="1" ht="24" spans="1:12">
      <c r="A15" s="36">
        <v>8</v>
      </c>
      <c r="B15" s="37" t="s">
        <v>17</v>
      </c>
      <c r="C15" s="37" t="s">
        <v>18</v>
      </c>
      <c r="D15" s="38" t="s">
        <v>19</v>
      </c>
      <c r="E15" s="39" t="s">
        <v>20</v>
      </c>
      <c r="F15" s="33">
        <v>94</v>
      </c>
      <c r="G15" s="31"/>
      <c r="H15" s="32">
        <v>0.13</v>
      </c>
      <c r="I15" s="33">
        <f t="shared" si="0"/>
        <v>0</v>
      </c>
      <c r="J15" s="34">
        <f t="shared" si="1"/>
        <v>0</v>
      </c>
      <c r="K15" s="40"/>
      <c r="L15" s="1"/>
    </row>
    <row r="16" s="1" customFormat="1" spans="1:12">
      <c r="A16" s="27"/>
      <c r="B16" s="28" t="s">
        <v>28</v>
      </c>
      <c r="C16" s="28"/>
      <c r="D16" s="29"/>
      <c r="E16" s="39"/>
      <c r="F16" s="30"/>
      <c r="G16" s="31"/>
      <c r="H16" s="32"/>
      <c r="I16" s="33"/>
      <c r="J16" s="34"/>
      <c r="K16" s="35"/>
    </row>
    <row r="17" s="3" customFormat="1" customHeight="1" spans="1:12">
      <c r="A17" s="36">
        <v>9</v>
      </c>
      <c r="B17" s="37" t="s">
        <v>17</v>
      </c>
      <c r="C17" s="37" t="s">
        <v>18</v>
      </c>
      <c r="D17" s="38" t="s">
        <v>19</v>
      </c>
      <c r="E17" s="39" t="s">
        <v>20</v>
      </c>
      <c r="F17" s="30">
        <v>96</v>
      </c>
      <c r="G17" s="31"/>
      <c r="H17" s="32">
        <v>0.13</v>
      </c>
      <c r="I17" s="33">
        <f t="shared" ref="I17:I23" si="2">ROUND(G17*(1+H17),2)</f>
        <v>0</v>
      </c>
      <c r="J17" s="34">
        <f t="shared" ref="J17:J23" si="3">ROUND(I17*F17,2)</f>
        <v>0</v>
      </c>
      <c r="K17" s="40"/>
      <c r="L17" s="1"/>
    </row>
    <row r="18" s="3" customFormat="1" customHeight="1" spans="1:12">
      <c r="A18" s="36">
        <v>10</v>
      </c>
      <c r="B18" s="37" t="s">
        <v>29</v>
      </c>
      <c r="C18" s="37" t="s">
        <v>30</v>
      </c>
      <c r="D18" s="38" t="s">
        <v>19</v>
      </c>
      <c r="E18" s="39" t="s">
        <v>20</v>
      </c>
      <c r="F18" s="30">
        <v>288</v>
      </c>
      <c r="G18" s="31"/>
      <c r="H18" s="32">
        <v>0.13</v>
      </c>
      <c r="I18" s="33">
        <f t="shared" si="2"/>
        <v>0</v>
      </c>
      <c r="J18" s="34">
        <f t="shared" si="3"/>
        <v>0</v>
      </c>
      <c r="K18" s="40"/>
      <c r="L18" s="1"/>
    </row>
    <row r="19" s="3" customFormat="1" customHeight="1" spans="1:12">
      <c r="A19" s="36">
        <v>11</v>
      </c>
      <c r="B19" s="37" t="s">
        <v>31</v>
      </c>
      <c r="C19" s="37" t="s">
        <v>32</v>
      </c>
      <c r="D19" s="38" t="s">
        <v>19</v>
      </c>
      <c r="E19" s="39" t="s">
        <v>25</v>
      </c>
      <c r="F19" s="30">
        <v>49</v>
      </c>
      <c r="G19" s="31"/>
      <c r="H19" s="32">
        <v>0.13</v>
      </c>
      <c r="I19" s="33">
        <f t="shared" si="2"/>
        <v>0</v>
      </c>
      <c r="J19" s="34">
        <f t="shared" si="3"/>
        <v>0</v>
      </c>
      <c r="K19" s="40"/>
      <c r="L19" s="1"/>
    </row>
    <row r="20" s="3" customFormat="1" customHeight="1" spans="1:12">
      <c r="A20" s="36"/>
      <c r="B20" s="41" t="s">
        <v>33</v>
      </c>
      <c r="C20" s="37"/>
      <c r="D20" s="38"/>
      <c r="E20" s="39"/>
      <c r="F20" s="30"/>
      <c r="G20" s="31"/>
      <c r="H20" s="32">
        <v>0.13</v>
      </c>
      <c r="I20" s="33">
        <f t="shared" si="2"/>
        <v>0</v>
      </c>
      <c r="J20" s="34">
        <f t="shared" si="3"/>
        <v>0</v>
      </c>
      <c r="K20" s="40"/>
      <c r="L20" s="1"/>
    </row>
    <row r="21" s="3" customFormat="1" customHeight="1" spans="1:12">
      <c r="A21" s="36">
        <v>12</v>
      </c>
      <c r="B21" s="37" t="s">
        <v>34</v>
      </c>
      <c r="C21" s="37" t="s">
        <v>35</v>
      </c>
      <c r="D21" s="38" t="s">
        <v>19</v>
      </c>
      <c r="E21" s="39" t="s">
        <v>20</v>
      </c>
      <c r="F21" s="30">
        <v>61</v>
      </c>
      <c r="G21" s="31"/>
      <c r="H21" s="32">
        <v>0.13</v>
      </c>
      <c r="I21" s="33">
        <f t="shared" si="2"/>
        <v>0</v>
      </c>
      <c r="J21" s="34">
        <f t="shared" si="3"/>
        <v>0</v>
      </c>
      <c r="K21" s="40"/>
      <c r="L21" s="1"/>
    </row>
    <row r="22" s="3" customFormat="1" customHeight="1" spans="1:12">
      <c r="A22" s="36">
        <v>13</v>
      </c>
      <c r="B22" s="37" t="s">
        <v>36</v>
      </c>
      <c r="C22" s="37" t="s">
        <v>37</v>
      </c>
      <c r="D22" s="38" t="s">
        <v>19</v>
      </c>
      <c r="E22" s="39" t="s">
        <v>25</v>
      </c>
      <c r="F22" s="30">
        <v>97</v>
      </c>
      <c r="G22" s="31"/>
      <c r="H22" s="32">
        <v>0.13</v>
      </c>
      <c r="I22" s="33">
        <f t="shared" si="2"/>
        <v>0</v>
      </c>
      <c r="J22" s="34">
        <f t="shared" si="3"/>
        <v>0</v>
      </c>
      <c r="K22" s="40"/>
      <c r="L22" s="1"/>
    </row>
    <row r="23" s="4" customFormat="1" ht="30" customHeight="1" spans="1:12">
      <c r="A23" s="36"/>
      <c r="B23" s="42" t="s">
        <v>38</v>
      </c>
      <c r="C23" s="43"/>
      <c r="D23" s="43"/>
      <c r="E23" s="44" t="s">
        <v>39</v>
      </c>
      <c r="F23" s="45"/>
      <c r="G23" s="46"/>
      <c r="H23" s="47"/>
      <c r="I23" s="48"/>
      <c r="J23" s="49">
        <v>100000</v>
      </c>
      <c r="K23" s="48"/>
    </row>
    <row r="24" s="5" customFormat="1" ht="30" customHeight="1" spans="1:12">
      <c r="A24" s="50"/>
      <c r="B24" s="51" t="s">
        <v>40</v>
      </c>
      <c r="C24" s="52"/>
      <c r="D24" s="52"/>
      <c r="E24" s="53"/>
      <c r="F24" s="46"/>
      <c r="G24" s="46"/>
      <c r="H24" s="54"/>
      <c r="I24" s="55"/>
      <c r="J24" s="56">
        <f>ROUND(SUM(J7:J23),2)</f>
        <v>100000</v>
      </c>
      <c r="K24" s="55"/>
      <c r="L24" s="57"/>
    </row>
    <row r="25" s="3" customFormat="1" ht="145" customHeight="1" spans="1:12">
      <c r="A25" s="58" t="s">
        <v>41</v>
      </c>
      <c r="B25" s="59"/>
      <c r="C25" s="58"/>
      <c r="D25" s="58"/>
      <c r="E25" s="58"/>
      <c r="F25" s="60"/>
      <c r="G25" s="60"/>
      <c r="H25" s="61"/>
      <c r="I25" s="60"/>
      <c r="J25" s="60"/>
      <c r="K25" s="60"/>
    </row>
  </sheetData>
  <sheetProtection algorithmName="SHA-512" hashValue="onxytWIqUFeMyrzJAfRrV35D1B0gdY9D3OMby4VsEvi2m6ATY9FKOV/vsBSaq/Katu+r463kKyXl1dIW+AdFOA==" saltValue="UIl8q4HeQeYtV52thzSrZg==" spinCount="100000" sheet="1" objects="1"/>
  <protectedRanges>
    <protectedRange password="CB1C" sqref="A1 A5:F23 I7:I22 J7:J24 A25" name="保护区域"/>
  </protectedRanges>
  <autoFilter xmlns:etc="http://www.wps.cn/officeDocument/2017/etCustomData" ref="A6:M26" etc:filterBottomFollowUsedRange="0">
    <extLst/>
  </autoFilter>
  <mergeCells count="18">
    <mergeCell ref="A1:K1"/>
    <mergeCell ref="A2:K2"/>
    <mergeCell ref="A3:K3"/>
    <mergeCell ref="A4:K4"/>
    <mergeCell ref="G5:I5"/>
    <mergeCell ref="B7:C7"/>
    <mergeCell ref="B16:C16"/>
    <mergeCell ref="B23:C23"/>
    <mergeCell ref="B24:C24"/>
    <mergeCell ref="A25:K25"/>
    <mergeCell ref="A5:A6"/>
    <mergeCell ref="B5:B6"/>
    <mergeCell ref="C5:C6"/>
    <mergeCell ref="D5:D6"/>
    <mergeCell ref="E5:E6"/>
    <mergeCell ref="F5:F6"/>
    <mergeCell ref="J5:J6"/>
    <mergeCell ref="K5:K6"/>
  </mergeCells>
  <pageMargins left="0.46" right="0.32" top="0.590277777777778" bottom="0.590277777777778" header="0.511805555555556" footer="0.354166666666667"/>
  <pageSetup paperSize="9" scale="50" orientation="portrait" horizontalDpi="600" vertic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保护区域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Waltsno</dc:creator>
  <cp:lastModifiedBy>何国栋</cp:lastModifiedBy>
  <dcterms:created xsi:type="dcterms:W3CDTF">2021-07-06T10:42:00Z</dcterms:created>
  <dcterms:modified xsi:type="dcterms:W3CDTF">2026-03-16T01:45:50Z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2BCA4933B7C340DDBF6CA3317D33E6FB_13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